
<file path=[Content_Types].xml><?xml version="1.0" encoding="utf-8"?>
<Types xmlns="http://schemas.openxmlformats.org/package/2006/content-types">
  <Override PartName="/xl/revisions/revisionLog1.xml" ContentType="application/vnd.openxmlformats-officedocument.spreadsheetml.revisionLog+xml"/>
  <Default Extension="bin" ContentType="application/vnd.openxmlformats-officedocument.spreadsheetml.printerSettings"/>
  <Override PartName="/xl/styles.xml" ContentType="application/vnd.openxmlformats-officedocument.spreadsheetml.styles+xml"/>
  <Override PartName="/xl/revisions/userNames.xml" ContentType="application/vnd.openxmlformats-officedocument.spreadsheetml.userNames+xml"/>
  <Override PartName="/xl/theme/theme1.xml" ContentType="application/vnd.openxmlformats-officedocument.them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Headers.xml" ContentType="application/vnd.openxmlformats-officedocument.spreadsheetml.revisionHeader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45" yWindow="-90" windowWidth="19080" windowHeight="11115" activeTab="1"/>
  </bookViews>
  <sheets>
    <sheet name="Титул" sheetId="1" r:id="rId1"/>
    <sheet name="Показатели" sheetId="2" r:id="rId2"/>
  </sheets>
  <definedNames>
    <definedName name="_xlnm._FilterDatabase" localSheetId="1" hidden="1">Показатели!$A$7:$GU$79</definedName>
    <definedName name="Z_2F25E228_EEB0_48E6_BBF0_3C1BDA5E4C8C_.wvu.FilterData" localSheetId="1" hidden="1">Показатели!$A$7:$GU$79</definedName>
    <definedName name="Z_31FF6708_248A_4AE3_9016_60A4F186DC15_.wvu.FilterData" localSheetId="1" hidden="1">Показатели!$A$7:$GU$79</definedName>
    <definedName name="Z_31FF6708_248A_4AE3_9016_60A4F186DC15_.wvu.PrintArea" localSheetId="0" hidden="1">Титул!$A$1:$EY$18</definedName>
    <definedName name="Z_31FF6708_248A_4AE3_9016_60A4F186DC15_.wvu.PrintTitles" localSheetId="1" hidden="1">Показатели!$5:$7</definedName>
    <definedName name="Z_43A5A78C_D525_4303_B7B4_CB577C0B7707_.wvu.FilterData" localSheetId="1" hidden="1">Показатели!$A$7:$GU$79</definedName>
    <definedName name="Z_47CC0ACE_D6AC_4FEE_92DE_B5BF6429BA3F_.wvu.FilterData" localSheetId="1" hidden="1">Показатели!$A$7:$GU$79</definedName>
    <definedName name="Z_5064A9BE_DB72_4FA8_BF36_BFE709F461AE_.wvu.FilterData" localSheetId="1" hidden="1">Показатели!$A$7:$GU$79</definedName>
    <definedName name="Z_52AEA687_AA64_4811_949E_0DE512B3D78D_.wvu.FilterData" localSheetId="1" hidden="1">Показатели!$A$7:$GU$79</definedName>
    <definedName name="Z_636276F1_F362_41F3_A504_317711127045_.wvu.FilterData" localSheetId="1" hidden="1">Показатели!$A$7:$GU$79</definedName>
    <definedName name="Z_742A8297_6AC7_4CC9_9F80_A9926D92A07A_.wvu.FilterData" localSheetId="1" hidden="1">Показатели!$A$7:$GU$79</definedName>
    <definedName name="Z_742A8297_6AC7_4CC9_9F80_A9926D92A07A_.wvu.PrintArea" localSheetId="1" hidden="1">Показатели!$A$1:$K$79</definedName>
    <definedName name="Z_742A8297_6AC7_4CC9_9F80_A9926D92A07A_.wvu.PrintArea" localSheetId="0" hidden="1">Титул!$A$1:$EY$18</definedName>
    <definedName name="Z_742A8297_6AC7_4CC9_9F80_A9926D92A07A_.wvu.PrintTitles" localSheetId="1" hidden="1">Показатели!$5:$7</definedName>
    <definedName name="Z_82ED4FAF_BD24_43A6_A2C0_E8DDD9C2EAB6_.wvu.FilterData" localSheetId="1" hidden="1">Показатели!$A$7:$GU$79</definedName>
    <definedName name="Z_90C27798_B9B5_4127_9E6A_3EAFE03E858F_.wvu.FilterData" localSheetId="1" hidden="1">Показатели!$A$7:$GU$79</definedName>
    <definedName name="Z_A7A102E5_498D_49C2_95E2_42B7F144EE02_.wvu.FilterData" localSheetId="1" hidden="1">Показатели!$A$7:$GU$79</definedName>
    <definedName name="Z_A93B8720_2D37_49F7_B990_3173DB92042C_.wvu.FilterData" localSheetId="1" hidden="1">Показатели!$A$7:$GU$79</definedName>
    <definedName name="Z_C470AE88_F675_4733_A102_20F335EA45FA_.wvu.FilterData" localSheetId="1" hidden="1">Показатели!$A$7:$GU$79</definedName>
    <definedName name="Z_C470AE88_F675_4733_A102_20F335EA45FA_.wvu.PrintArea" localSheetId="0" hidden="1">Титул!$A$1:$EY$18</definedName>
    <definedName name="Z_C470AE88_F675_4733_A102_20F335EA45FA_.wvu.PrintTitles" localSheetId="1" hidden="1">Показатели!$5:$7</definedName>
    <definedName name="Z_CAAFED1C_114D_494F_AEA6_37231F7ED721_.wvu.FilterData" localSheetId="1" hidden="1">Показатели!$A$7:$GU$79</definedName>
    <definedName name="Z_CBC9AEC2_C1CE_40D3_BCE9_D24E1F4DB225_.wvu.FilterData" localSheetId="1" hidden="1">Показатели!$A$7:$GU$79</definedName>
    <definedName name="Z_CBC9AEC2_C1CE_40D3_BCE9_D24E1F4DB225_.wvu.PrintArea" localSheetId="0" hidden="1">Титул!$A$1:$EY$18</definedName>
    <definedName name="Z_CBC9AEC2_C1CE_40D3_BCE9_D24E1F4DB225_.wvu.PrintTitles" localSheetId="1" hidden="1">Показатели!$5:$7</definedName>
    <definedName name="Z_D37AB6F8_320A_4626_8D0E_F486DBC70664_.wvu.FilterData" localSheetId="1" hidden="1">Показатели!$A$7:$GU$79</definedName>
    <definedName name="Z_DE7144C4_DBC6_4558_B528_7CD76D82CA6D_.wvu.FilterData" localSheetId="1" hidden="1">Показатели!$A$7:$GU$79</definedName>
    <definedName name="Z_F6C8BE6A_4CCE_4777_B57A_BCDB70665308_.wvu.FilterData" localSheetId="1" hidden="1">Показатели!$A$7:$GU$79</definedName>
    <definedName name="Z_FA74771B_406A_4987_8844_7BFA17D63107_.wvu.FilterData" localSheetId="1" hidden="1">Показатели!$A$7:$GU$79</definedName>
    <definedName name="_xlnm.Print_Titles" localSheetId="1">Показатели!$5:$7</definedName>
    <definedName name="_xlnm.Print_Area" localSheetId="0">Титул!$A$1:$EY$18</definedName>
  </definedNames>
  <calcPr calcId="125725"/>
  <customWorkbookViews>
    <customWorkbookView name="Sarmukov - Личное представление" guid="{C470AE88-F675-4733-A102-20F335EA45FA}" mergeInterval="0" personalView="1" maximized="1" xWindow="1" yWindow="1" windowWidth="1920" windowHeight="832" activeSheetId="2"/>
    <customWorkbookView name="adm25 - Личное представление" guid="{31FF6708-248A-4AE3-9016-60A4F186DC15}" mergeInterval="0" personalView="1" maximized="1" xWindow="1" yWindow="1" windowWidth="1920" windowHeight="832" activeSheetId="2"/>
    <customWorkbookView name="KolesnichenkoYV - Личное представление" guid="{2F25E228-EEB0-48E6-BBF0-3C1BDA5E4C8C}" mergeInterval="0" personalView="1" maximized="1" xWindow="1" yWindow="1" windowWidth="1916" windowHeight="792" activeSheetId="2"/>
    <customWorkbookView name="BlankovaIL - Личное представление" guid="{742A8297-6AC7-4CC9-9F80-A9926D92A07A}" mergeInterval="0" personalView="1" maximized="1" xWindow="1" yWindow="1" windowWidth="1916" windowHeight="859" activeSheetId="2"/>
    <customWorkbookView name="KryachkoTS - Личное представление" guid="{FA74771B-406A-4987-8844-7BFA17D63107}" mergeInterval="0" personalView="1" maximized="1" xWindow="1" yWindow="1" windowWidth="1916" windowHeight="839" activeSheetId="2"/>
    <customWorkbookView name="Шаманин Вадим Владимирович - Личное представление" guid="{CBC9AEC2-C1CE-40D3-BCE9-D24E1F4DB225}" mergeInterval="0" personalView="1" maximized="1" xWindow="1" yWindow="1" windowWidth="1920" windowHeight="684" activeSheetId="2"/>
  </customWorkbookViews>
</workbook>
</file>

<file path=xl/calcChain.xml><?xml version="1.0" encoding="utf-8"?>
<calcChain xmlns="http://schemas.openxmlformats.org/spreadsheetml/2006/main">
  <c r="E9" i="2"/>
  <c r="F9"/>
  <c r="G9"/>
  <c r="H9"/>
  <c r="I9"/>
  <c r="J9"/>
  <c r="D10"/>
  <c r="E10"/>
  <c r="F10"/>
  <c r="G10"/>
  <c r="H10"/>
  <c r="I10"/>
  <c r="J10"/>
</calcChain>
</file>

<file path=xl/comments1.xml><?xml version="1.0" encoding="utf-8"?>
<comments xmlns="http://schemas.openxmlformats.org/spreadsheetml/2006/main">
  <authors>
    <author/>
  </authors>
  <commentList>
    <comment ref="G22" authorId="0" guid="{8C231200-506C-4D8B-A8C5-7B64FFA8C5A3}">
      <text>
        <r>
          <rPr>
            <sz val="10"/>
            <color indexed="81"/>
            <rFont val="Tahoma"/>
            <family val="2"/>
            <charset val="204"/>
          </rPr>
          <t>увелич.ФОТ на 5,5% с 01.10.2013г, с 01.04.2013г в состав заработной платы стали входить персональные выплаты за работу в МО г.Норильск (бывшие ДКВ). РАСЧЕТ: 20304,7 (з/пл 2012г) / 1,015(к-т повыш.6% с 01.10.2012) * 1,06 (к-т повыш.6% с 01.10.2012) * 2,003 (сред.слож.к-т ПВ 1,003) * 1,01375 (к-т повыш.5,5% с 01.10.2013) = 43050,4 руб. сред.ном.з/пл с учетом перерасчета ПВ на год</t>
        </r>
      </text>
    </comment>
    <comment ref="H22" authorId="0" guid="{8C231200-506C-4D8B-A8C5-7B64FFA8C5A3}">
      <text>
        <r>
          <rPr>
            <sz val="10"/>
            <color indexed="81"/>
            <rFont val="Tahoma"/>
            <family val="2"/>
            <charset val="204"/>
          </rPr>
          <t>увелич.ФОТ на 5% с 01.10.2014г. РАСЧЕТ: 43050,4 (з/пл 2013г с учетом перерасчета ПВ на год) / 1,01375 (к-т повыш.5,5% с 01.10.2013) * 1,055 (к-т повыш.5,5% с 01.10.2013) * 1,0125 (к-т повыш.5% с 01.10.2014) = 45362,2 руб.</t>
        </r>
      </text>
    </comment>
    <comment ref="I22" authorId="0" guid="{8C231200-506C-4D8B-A8C5-7B64FFA8C5A3}">
      <text>
        <r>
          <rPr>
            <sz val="10"/>
            <color indexed="81"/>
            <rFont val="Tahoma"/>
            <family val="2"/>
            <charset val="204"/>
          </rPr>
          <t>РАСЧЕТ: 45362,2 (сред.ном.з/пл 2014г) / 1,0125 (к-т повыш.5% с 01.10.2014) * 1,05 (к-т повыш.5% с 01.10.2014) = 47042,3 руб.</t>
        </r>
      </text>
    </comment>
  </commentList>
</comments>
</file>

<file path=xl/sharedStrings.xml><?xml version="1.0" encoding="utf-8"?>
<sst xmlns="http://schemas.openxmlformats.org/spreadsheetml/2006/main" count="273" uniqueCount="210">
  <si>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</si>
  <si>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иных объектов капитального строительства - в течение 5 лет</t>
  </si>
  <si>
    <t>учителей муниципальных общеобразовательных учреждений</t>
  </si>
  <si>
    <t>Доля прибыльных сельскохозяйственных организаций в общем их числе</t>
  </si>
  <si>
    <t>8.1</t>
  </si>
  <si>
    <t>крупных и средних предприятий и некоммерческих организаций</t>
  </si>
  <si>
    <t>8.2</t>
  </si>
  <si>
    <t>8.3</t>
  </si>
  <si>
    <t>муниципальных общеобразовательных учреждений</t>
  </si>
  <si>
    <t>8.4</t>
  </si>
  <si>
    <t>8.5</t>
  </si>
  <si>
    <t>муниципальных учреждений культуры и искусства</t>
  </si>
  <si>
    <t>муниципальных учреждений физической культуры и спорта</t>
  </si>
  <si>
    <t>Дошкольное образование</t>
  </si>
  <si>
    <t>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t>
  </si>
  <si>
    <t>10</t>
  </si>
  <si>
    <t>11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</si>
  <si>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</si>
  <si>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Общее и дополнительное образование</t>
  </si>
  <si>
    <t>12</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</si>
  <si>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</si>
  <si>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13</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</si>
  <si>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</si>
  <si>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14</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</si>
  <si>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</si>
  <si>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15</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</si>
  <si>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</si>
  <si>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17</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</si>
  <si>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</si>
  <si>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</si>
  <si>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Доля детей в возрасте 5-18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</si>
  <si>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Культура</t>
  </si>
  <si>
    <t>20</t>
  </si>
  <si>
    <t>Уровень фактической обеспеченности учреждениями культуры от нормативной потребности:</t>
  </si>
  <si>
    <t>20.1</t>
  </si>
  <si>
    <t>20.2</t>
  </si>
  <si>
    <t>20.3</t>
  </si>
  <si>
    <t>21</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</si>
  <si>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</si>
  <si>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22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</si>
  <si>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</si>
  <si>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Физическая культура и спорт</t>
  </si>
  <si>
    <t>23</t>
  </si>
  <si>
    <t>Жилищное строительство и обеспечение граждан жильем</t>
  </si>
  <si>
    <t>24.1</t>
  </si>
  <si>
    <t>25.1</t>
  </si>
  <si>
    <t>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</si>
  <si>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гектаров на 10 тыс. человек населения</t>
  </si>
  <si>
    <t>26.1</t>
  </si>
  <si>
    <t>26.2</t>
  </si>
  <si>
    <t>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</si>
  <si>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</si>
  <si>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</si>
  <si>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Организация муниципального управления</t>
  </si>
  <si>
    <t>31</t>
  </si>
  <si>
    <t>32</t>
  </si>
  <si>
    <t>Доля просроченной кредиторской задолженности по оплате труда (включая начисления на оплату труда) муниципальных бюджетных учреждений в общем объеме расходов муниципального образования на оплату труда (включая начисления на оплату труда)</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</si>
  <si>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</si>
  <si>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Удовлетворенность населения деятельностью органов местного самоуправления городского округа (муниципального района)</t>
  </si>
  <si>
    <t>Энергосбережение и повышение энергетической эффективности</t>
  </si>
  <si>
    <t>природный газ</t>
  </si>
  <si>
    <t>39.1</t>
  </si>
  <si>
    <t>39.2</t>
  </si>
  <si>
    <t>39.3</t>
  </si>
  <si>
    <t>39.4</t>
  </si>
  <si>
    <t>39.5</t>
  </si>
  <si>
    <t>кВт/ч на 1 человека населения</t>
  </si>
  <si>
    <t>40.1</t>
  </si>
  <si>
    <t>40.2</t>
  </si>
  <si>
    <t>40.3</t>
  </si>
  <si>
    <t>40.4</t>
  </si>
  <si>
    <t>40.5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</si>
  <si>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</si>
  <si>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 xml:space="preserve">I. Экономическое развитие </t>
  </si>
  <si>
    <t>процент</t>
  </si>
  <si>
    <t>процент от числа опрошенных</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</si>
  <si>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</si>
  <si>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</si>
  <si>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6</t>
  </si>
  <si>
    <t>7</t>
  </si>
  <si>
    <t>9</t>
  </si>
  <si>
    <t xml:space="preserve">Число субъектов малого и среднего предпринимательства </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</si>
  <si>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</si>
  <si>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16</t>
  </si>
  <si>
    <t>Гкал на 1 кв.метр общей площади</t>
  </si>
  <si>
    <t>объектов жилищного строительства - в течение 3 лет</t>
  </si>
  <si>
    <t>Объем инвестиций в основной капитал (за исключением бюджетных средств) в расчете на 1 жителя</t>
  </si>
  <si>
    <t>25</t>
  </si>
  <si>
    <t>27</t>
  </si>
  <si>
    <t>28</t>
  </si>
  <si>
    <t>муниципальных дошкольных образовательных учреждений</t>
  </si>
  <si>
    <t>33</t>
  </si>
  <si>
    <t>34</t>
  </si>
  <si>
    <t>35</t>
  </si>
  <si>
    <t>36</t>
  </si>
  <si>
    <t>37</t>
  </si>
  <si>
    <t>38</t>
  </si>
  <si>
    <t>39</t>
  </si>
  <si>
    <t>40</t>
  </si>
  <si>
    <t>Доля детей первой и второй групп здоровья в общей численности обучающихся в муниципальных общеобразовательных учреждениях</t>
  </si>
  <si>
    <t>№</t>
  </si>
  <si>
    <t>п/п</t>
  </si>
  <si>
    <t>3</t>
  </si>
  <si>
    <t>18</t>
  </si>
  <si>
    <t>19</t>
  </si>
  <si>
    <t>24</t>
  </si>
  <si>
    <t>29</t>
  </si>
  <si>
    <t>30</t>
  </si>
  <si>
    <t>электрическая энергия</t>
  </si>
  <si>
    <t>тепловая энергия</t>
  </si>
  <si>
    <t>горячая вода</t>
  </si>
  <si>
    <t>холодная вода</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</si>
  <si>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</si>
  <si>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клубами и учреждениями клубного типа</t>
  </si>
  <si>
    <t>библиотеками</t>
  </si>
  <si>
    <t>парками культуры и отдыха</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</si>
  <si>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</si>
  <si>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Удельная величина потребления энергетических ресурсов в многоквартирных домах:</t>
  </si>
  <si>
    <t>Гкал на 1 кв. метр общей площади</t>
  </si>
  <si>
    <t>куб. метров на 1 проживающего</t>
  </si>
  <si>
    <t>Удельная величина потребления энергетических ресурсов муниципальными бюджетными учреждениями:</t>
  </si>
  <si>
    <t>Доля многоквартирных домов, расположенных на земельных участках, в отношении которых осуществлен государственный кадастровый учет</t>
  </si>
  <si>
    <t>Среднегодовая численность постоянного населения</t>
  </si>
  <si>
    <t>Среднемесячная номинальная начисленная заработная плата работников:</t>
  </si>
  <si>
    <t>Единица измерения</t>
  </si>
  <si>
    <t>рублей</t>
  </si>
  <si>
    <t>куб. метров на 1 человека населения</t>
  </si>
  <si>
    <t>кв. метров</t>
  </si>
  <si>
    <t>тыс. человек</t>
  </si>
  <si>
    <t>тыс. рублей</t>
  </si>
  <si>
    <t>Наименование показателя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</si>
  <si>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</si>
  <si>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единиц на 10000 человек населения</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</si>
  <si>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</si>
  <si>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Доля детей в возрасте 1-6 лет, состоящих на учете для определения в муниципальные дошкольные образовательные учреждения, в общей численности детей в возрасте 1-6 лет</t>
  </si>
  <si>
    <t>8.3.1</t>
  </si>
  <si>
    <t>Площадь земельных участков, предоставленных для строительства, - всего</t>
  </si>
  <si>
    <t>(ф.и.о. главы местной администрации городского округа (муниципального района))</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</si>
  <si>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</si>
  <si>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</si>
  <si>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 xml:space="preserve">городских округов и муниципальных районов за </t>
  </si>
  <si>
    <t xml:space="preserve"> год и их планируемых значениях на 3-летний период</t>
  </si>
  <si>
    <t>Подпись</t>
  </si>
  <si>
    <t xml:space="preserve">Дата </t>
  </si>
  <si>
    <t>"</t>
  </si>
  <si>
    <t xml:space="preserve"> г.</t>
  </si>
  <si>
    <t>Примечание</t>
  </si>
  <si>
    <t>(официальное наименование городского округа (муниципального района))</t>
  </si>
  <si>
    <t>Доля населения, систематически занимающегося физической культурой и спортом</t>
  </si>
  <si>
    <t>2013</t>
  </si>
  <si>
    <t>Отчетный год</t>
  </si>
  <si>
    <t>Плановый период</t>
  </si>
  <si>
    <t>Предшествующий период</t>
  </si>
  <si>
    <t>ДОКЛАД</t>
  </si>
  <si>
    <t>х</t>
  </si>
  <si>
    <t>I. Показатели эффективности деятельности органов местного самоуправления</t>
  </si>
  <si>
    <t>Муниципальное образование город Норильск</t>
  </si>
  <si>
    <t>Общая площадь жилых помещений, приходящаяся в среднем на одного жителя</t>
  </si>
  <si>
    <t>введенная в действие за год</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</si>
  <si>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в 2013 году составила 0%.</t>
  </si>
  <si>
    <t>Генеральный план городского округа утвержден в 2008 году.</t>
  </si>
  <si>
    <t>На территории муниципального образования просроченной кредиторской задолженности по оплате труда (включая начисления на оплату труда) муниципальных учреждений не выявлено.</t>
  </si>
  <si>
    <t>Доля многоквартирных домов (1 048 ед.), расположенных на земельных участках, в отношении которых осуществлен государственный кадастровый учет составила 100%.</t>
  </si>
  <si>
    <t>Земельные участки под объектами жилищного строительства, в отношении которых не было получено разрешение на ввод в эксплуатацию в течение 3 лет – отсутствуют.</t>
  </si>
  <si>
    <t>2012 год - «Полигон для хранения твердых бытовых отходов (1-й пусковой комплекс)», расположенного по адресу район города Норильска, 21 км автодороги Норильск – Алыкель, сооружение 46. Строительно – монтажные работы по данному объекту завершены в 2012 году, в связи с поздним оформлением подрядчиком документации объект не введен в эксплуатацию. Введен в эксплуатацию в 2013 году.</t>
  </si>
  <si>
    <t>кВт·ч на 1 проживающего</t>
  </si>
  <si>
    <t>3,57</t>
  </si>
  <si>
    <t>3,20</t>
  </si>
  <si>
    <t>Показатель рассчитывается как отношение среднесписочной численности работников (без внешних совместителей), занятых у субъектов малого и среднего предпринимательства к среднесписочной численности (без внешних совместителей) по г. Норильску в целом. Снижение показателя в прогнозном периоде относительно 2013 года обусловлено снижением среднесписочной численности работников малых и средних предприятий.</t>
  </si>
  <si>
    <t>Доля домов, в которых собственники помещений выбрали и реализуют один из способов управления многоквартирными домами остается примерно на одном уровне в отчетном и прогнозируемых периодах.</t>
  </si>
  <si>
    <t>Резкое снижение доли налоговых и неналоговых доходов местного бюджета в 2012 году относительно предыдущих отчетных периодов произошло, в основном, в связи с изменениями федерального бюджетного законодательства и краевого законодательства в области межбюджетных отношений, за счет снижения нормативов отчислений в местный бюджет от налога на прибыль организаций, зачисляемого в бюджет субъекта, с 20 до 10 процентов и от налога на доходы физических лиц с 40 до 30 процентов. Кроме того на уменьшение поступлений по основному доходному источнику местного бюджета - налогу на прибыль организаций повлияло снижение в 2012 году цен на основные группы металлов, производимые крупнейшим налогоплательщиком территории ОАО "ГМК "Норильский никель". 
Дальнейшее снижение доли налоговых и неналоговых доходов бюджета в 2013 году, обусловлено, в основном, уменьшением поступлений налога на прибыль организаций в связи со снижением темпов роста объемов производства, работ, услуг на территории, созданием консолидированной группы налогоплательщиков ОАО "ГМК "Норильский никель", значительным ростом издержек производства, а также поступлением в 2012 году значительных сумм платежей за негативное воздействие на окружающую среду по иску Управления Росприроднадзора по Красноярскому краю.
 В 2014-2016 годах прогнозируется увеличение доли налоговых и неналоговых доходов в собственных доходах бюджета, что связано с ростом поступлений налога на прибыль организаций в связи с прогнозируемой позитивной динамикой цен на металлы и курса доллара, а также налога на доходы физических лиц в связи с планируемым повышением размеров оплаты труда работников крупных предприятий и организаций города.</t>
  </si>
  <si>
    <t xml:space="preserve">Объем не завершенного в установленные сроки строительства, осуществляемого за счет средств бюджета городского округа </t>
  </si>
  <si>
    <t>да/нет</t>
  </si>
  <si>
    <t>Показатель рассчитывается как отношение количества субъектов малого и среднего предпринимательства (юридические лица и индивидуальные предприниматели), зарегистрированных на территории Норильска к численности постоянного населения (среднегодовая) и умножается на 10 тыс. чел. Так за 2012 год количество СМиСП составило 7 299 ед. (1 589 - юр. лица, 5 710- ИП), а за 2013 год число СМиСП достигло 7 324 ед. (2 160-юр. лица,  5 164 - ИП), 2014 год - 7 297 ед., 2015 год - 7 300 ед., 2016 год - 7 310 ед.</t>
  </si>
  <si>
    <t>Основным землепользователем земельных участков на территории муниципального образования город Норильск является ОАО «ГМК» «Норильский никель».</t>
  </si>
  <si>
    <t>Сельскохозяйственные организации на территории отсутствуют.</t>
  </si>
  <si>
    <t>По состоянию на 01.01.2014 на территории отсутствуют дошкольные учреждения, находящиеся в аварийном состоянии или требующие капитального ремонта. Изменение значения показателя в период 2014-2016 годов не планируется.</t>
  </si>
  <si>
    <t>В 2013 году здание МБОУ «СОШ №6» включено в перечень потенциально аварийных общеобразовательных учреждений Красноярского края с закрытием его на реконструкцию на период 2013-2014 годов. Ориентировочный срок ввода объекта в эксплуатацию - 2015 год.</t>
  </si>
  <si>
    <t xml:space="preserve">Увеличение значения показателя обусловлено применением в общеобразовательных учреждениях здоровьесберегающих технологий обучения. </t>
  </si>
  <si>
    <t>В 2013 году 9 муниципальных образовательных учреждений не соответствовали современным требованиям по оснащенности учебным оборудованием, в том числе оснащение спортивных залов (не достигли показателя 80%), что привело к снижению значения показателя.
В период 2014-2016 годов планируется соответствие всех муниципальных образовательных учреждений современным требованиям.</t>
  </si>
  <si>
    <t xml:space="preserve">В 2013 году значение показателя соответствует уровню прошлого года.
В период 2014-2016 годов планируется постепенное увеличение значения показателя, обусловленое ростом числа занимающихся, посредством развития данной образовательной услуги за счет внутренних резервов общеобразовательных учреждений и активного привлечения общественных организаций. </t>
  </si>
  <si>
    <t>В 2013 году рост показателя обусловлен снижением среднегодовой численности населения на территории при неизменности количества зрительских мест в 4 КДЦ − 1 495 ед.</t>
  </si>
  <si>
    <t>В 2013 году на территории функционировало 10 библиотек (с учетом 9 филиалов) при нормативе 26 библиотек. 
В 2015 году планируется открытие библиотеки в жилом образовании Оганер, что приведет к значительному росту значения показателя.</t>
  </si>
  <si>
    <t>На территории отсутствуют парки культуры и отдыха и в период 2014-2016 годов открытие парковых зон не планируется.</t>
  </si>
  <si>
    <t xml:space="preserve">Показатели за 2010-2012 годы соответствуют данным территориального органа Федеральной службы государственной статистики по Красноярскому краю.
Показатель за 2013-2015 годы рассчитан как частное общей площади жилых помещений и численности населения. 
</t>
  </si>
  <si>
    <t xml:space="preserve">Выделение земельных участков под строительство осуществляется в соответствии с действующим законодательством в сфере градостроительства и земельных отношений. Общая площадь земельных участков, предоставленных под строительство:
2013 год - 80,98 га, что в расчете на 10 тыс. человек составило 4,55 га;
2014-2016 годы - 81,23 га, что в расчете на 10 тыс. человек составило 4,58 га;. 
Увеличение площади земельных участков, предоставленных для строительства в прогнозном периоде связано со строительством жилого дома по Ленинскому проспекту, д. 47 (площадь земельного участка составит 0,25 га).
</t>
  </si>
  <si>
    <t>В 2013 году объекты культурного наследия, требующие консервации или реставрации, на территории отсутствуют. 
В 2014 году планируется проведение работ по реставрации объекта, расположенного по Ленинскому проспекту, д. 10.</t>
  </si>
  <si>
    <t>В 2013 году увеличение значения показателя обусловлено открытием после реконструкции в марте 2013 года АБК МУ «Стадион «Заполярник». 
В период 2014-2016 годов планируется рост значения показателя за счет:
- присоединения плавательного бассейна в п. Снежногорске к МБУ "Плавательный бассейн г. Норильска" в 2014 году; 
- внедрения комплекса ГТО на территории среди муниципальных и государственных служащих в 2015 году;
- внедрения комплекса ГТО на территории среди жителей муниципального образования в 2016 году.</t>
  </si>
  <si>
    <t>В 2013 году рост значения показателя обусловлен увеличением фонда оплаты труда:
- увеличением с 01.06.2013 фондов оплаты труда (в части увеличения стимулирующих выплат): педагогическим работникам общеобразовательных учреждений общего образования на 20%; 
- увеличение с 01.07.2013 краевой выплаты с 718,4 рублей до 2 155,2 рублей, без учета районного коэффициента и процентной надбавки за стаж работы в районах Крайнего Севера;
- увеличение с 01.10.2013 фондов оплаты труда,  в соответствии с Соглашением по регулированию социально-трудовых отношений в бюджетной сфере Красноярского края на 5,5%.
Плановый показатель в 2014-2016 годах рассчитан согласно объемам финансирования, утвержденным в бюджете, и численности детей по предварительному комплектованию.</t>
  </si>
  <si>
    <t xml:space="preserve">Численность населения, получившего жилые помещения и улучшившего жилищные условия:
- в 2010 году – 60 семей;
- в 2011 году – 46 семей;
- в 2012 году – 332 семьи;
- в 2013 году – 258 семей.
Общая численность населения, состоящего на учете в качестве нуждающегося в жилых помещениях:
- 2010 год – 1680 семей;
- 2011 год – 1435 семей;
- 2012 год – 873 семьи;
- 2013 год – 383 семьи, 
Рост показателя в 2013 году обусловлен уменьшением (в 2,3 раза) численности населения, состоящего на учете в качестве нуждающегося в жилых помещениях. 
Плановый показатель 2014-2016 годов принят как среднее значение показателя за последних отчетных года: (2011, 2012, 2013)/3.
</t>
  </si>
  <si>
    <t xml:space="preserve">Данные по удельному потреблению энергетических ресурсов в многоквартирных домах за период 2010-2012гг. приняты по данным статистики.
Снижение показателя потребления энергетических ресурсов 2013-2016 гг. связано с установкой потребителями коммунальных услуг индивидуальных приборов учета ресурсов.
Источник информации исходных данных – ежеквартальные отчеты управляющих и ресурсоснабжающих организаций.
Удельное потребление энергетических ресурсов на период 2014-2016г.г. запланировано с учетом изменения численности населения, а также с учетом движения площади жилого фонда в соответствующих периодах. Расчеты выполнены на основании анализа отчетов управляющих и ресурсоснабжающих организаций.
</t>
  </si>
  <si>
    <t xml:space="preserve">Снижение среднегодовой численности населения в 2013 году по отношению к предыдущему году обусловлено усилившимся миграционным оттоком. Положительная динамика естественного прироста (число родившихся в 2,5 раза превышает число умерших) не компенсировала отрицательное сальдо миграционного движения. 
В прогнозном периоде 2014-2016 гг. планируется незначительный прирост численности населения за счет превышения естественного прироста над миграционным оттоком.
</t>
  </si>
  <si>
    <t xml:space="preserve">В 2013г. показатель увеличился относительно 2012 года и составил 92,31%. Увеличение объясняется ростом числа организаций коммунального комплекса (2012г - 12ед., 2013г, - 13ед.).  На основании протоколов собраний собственников многоквартирных домов, в районе Талнах муниципального образования город Норильск,  была выбрана новая управляющая компания ООО «СеверныйБыт» (многоотраслевое предприятие).
С 2014г. и на период 2015-2016 гг. данный показатель возвращается к уровню 2013 года - 91,67 %. Снижение объясняется тем, что ОАО «Таймырэнерго» с 2014 года не является организацией коммунального комплекса. Таким образом, количество организаций составляет 12 ед. (значение показателя 12/13)
</t>
  </si>
  <si>
    <t>Рост расходов (заработная плата) на содержание работников органов местного самоуправления обусловлен:
1) реализацией «майских» указов Президента Российской Федерации (дополнительные компенсационные выплаты заменены элементом заработной платы, увеличены ФОТ отдельным категориям работников бюджетной сферы - педагогическим работникам образовательных учреждений общего образования, педагогическим работникам учреждений дополнительного образования детей, педагогическим работникам дошкольных образовательных учреждений и социальным работникам учреждений социального обслуживания, работникам муниципальных учреждений культуры, увеличена краевая выплата помощникам воспитателей и младшим воспитателям детских садов, работникам учреждений здравоохранения)
2) введением новых систем оплаты труда в бюджетных учреждениях (НСОТ) 
3) индексацией оплаты труда (с 1 октября 2013 года - на 5,5 %, с 1 октября 2014 года на 5 %)
4) увеличением доплат за стаж работы. 
Незначительное уменьшение показателя в 2016 году связано с прогнозным увеличением среднегодовой численности населения.</t>
  </si>
  <si>
    <t>Позднякова Евгения Юрьевича</t>
  </si>
  <si>
    <t xml:space="preserve">На рост среднемесячной номинальной начисленной заработной платы работников в 2013 году и прогнозном периоде повлияли следующие факторы:
- перевод с 1 июля 2012 года всех учреждений дошкольного образования, 2 учреждений социальной защиты населения и 2 учреждений культуры на НСОТ. фонды оплаты труда (ФОТ) увеличены на 20%;
- с 1 октября 2012 года повышение оплаты труда произошло у работников ТС, ДО и НСОТ на 6,0%.
- с 1 марта 2013 года переведены на НСОТ молодежные центры (фонд оплаты труда увеличен на 20%);-
- с 1 апреля 2013 года дополнительные компенсационные выплаты заменены элементом заработной платы, при этом произошло увеличение заработной платы с сохранением дохода работников.
- с 1 июня 2013 года за счет обеспечения финансирования из средств краевого бюджета увеличены ФОТ:
• педагогическим работникам образовательных учреждений общего образования, педагогическим работникам учреждений дополнительного образования детей – на 20%;
• педагогическим работникам дошкольных образовательных учреждений и социальным работникам учреждений социального обслуживания – на 30%;
• за счет средств местного бюджета увеличены ФОТ работникам муниципальных учреждений культуры – на 20%;
• увеличена краевая выплата помощникам воспитателей и младшим воспитателям детских садов с 2 тысяч до 6 тысяч рублей (с учётом районного коэффициента и процентной надбавки за стаж работы в районах Крайнего Севера);
• 2 учреждения культуры (МБУ «Музей истории освоения и развития НПР» и МБУ «Норильская художественная галерея») переведены на НСОТ с увеличением ФОТ на 20%. Общее увеличение ФОТ данных учреждений с учетом дополнительного повышения на 20% в целях реализации Указов Президента Российской Федерации составило 40%.
- с 1 июля 2013 года на НСОТ переведены все учреждения дополнительного образования детей, МБУ «Кинокомплекс «Родина» (ФОТ увеличен на 20%), учреждения здравоохранения;
- увеличение с 1 октября 2013 года ФОТ учителей на 20,23%, иных педагогических работников и руководителей общеобразовательных учреждений – на 32,66%. Также с 01.10.2013г. завершен перевод учреждений на НСОТ: переведены учреждения, осуществляющие оплату труда по тарифной системе с увеличением должностных окладов (ставок) на 5,5%;
- в декабре 2013 года были направлены дополнительные средства на увеличение ФОТ отдельных категорий работников бюджетной сферы в качестве разовых поощрительных выплат по результатам работы за 2013 год;
- с 01.10.2014 индексация заработной платы работникам бюджетной сферы (ДО и НСОТ) на 5,0%;
- дальнейшая реализация «майских» Указов Президента Российской Федерации.
Также  увеличение доходов работников учреждений бюджетной сферы обусловлено заменой дополнительных компенсационных выплат элементом заработной платы </t>
  </si>
  <si>
    <t>По результатам независимого социологического опроса населения, проведенного экспертно-аналитическим управлением Губернатора Красноярского края процент удовлетворенности населения деятельностью органов местного самоуправления за 2013 год составил 62%. Муниципальное образование город Норильск по данному показателю занимает первое место среди городских округов Красноярского края.
Средний показатель по Красноярскому краю составил 46,8%.
Ранее аналогичные опросы не проводились.</t>
  </si>
  <si>
    <t xml:space="preserve">В 2013 году не было выдано разрешение на ввод в эксплуатацию объекта капитального строительства на земельном участке, предоставленном на праве аренды общей площадью 0,11 га. Разрешение на ввод в эксплуатацию объекта капитального строительства не было выдано по причине не завершения строительства, а также в связи с отсутствием проектной документации на объект капитального строительства (в связи с отсутствием арендатора земельного участка на территории Норильска, урегулирование вопроса на данный момент невозможно).
</t>
  </si>
  <si>
    <t>В 2013 году рост значения показателя обусловлен увеличением численности детей, получающих дошкольную образовательную услугу, в связи с завершением строительства и вводом в эксплуатацию 3-х детских садов в конце августа 2013 года, а также в результате открытия 9 дополнительных групп дошкольного образования на 204 места для детей старше 3-х лет.
В период 2014 -2016 годов снижение показателя обусловлено планируемым увеличением доли детей в возрасте 1-6 лет в общей численности населения.
Для обеспечения доступности дошкольного образования на территории планируется:
- открытие в 2014 году 4 дополнительных групп на 86 мест в действующих дошкольных образовательных учреждениях;
- открытие в 2015 году 6 дополнительных групп на 143 места в действующих дошкольных образовательных учреждениях; 
- проведение реконструкции двух зданий бывших детских садов на 242 места (р-н Талнах) и 236 мест (Центральный р-н). Ориентировочный срок ввода объектов в эксплуатацию - 2017 год;
- строительство дошкольного образовательного учреждения на 480 мест (Центральный р-н). Ориентировочный срок ввода объекта в эксплуатацию - 2019 год.</t>
  </si>
  <si>
    <t>В 2013 году снижение значения показателя обусловлено направлением детей, состоящих на учете для определения в муниципальные дошкольные образовательные учреждения, в новые детские сады, введенные в эксплуатацию после завершения строительства, а также в дополнительно открытые группы дошкольного образования (9 ед.) на 204 места для детей старше 3-х лет, что позволило ликвидировать очередь детей данного возраста на устройство в дошкольные учреждения по состоянию на 01.01.2014.
На период 2014-2016 годов прогноз показателя рассчитывался с учетом ежегодного увеличения доли детей в возрасте 1-6 лет в общей численности населения, обусловленного миграционными процессами и ростом рождаемости.
В целях обеспечения детей местами в дошкольных образовательных учреждениях планируется:
- открытие 10 дополнительных групп на 229 мест в действующих дошкольных образовательных учреждениях в период 2014-2015 годов;
- проведение реконструкции двух зданий бывших детских садов в период 2014-2016 годов;
- строительство одного детского сада в период 2014-2018 годов.</t>
  </si>
  <si>
    <t>В 2013 году значение показателя увеличилось по причине отсутствия допуска к итоговой аттестации 5 человек по причине пропусков занятий по неуважительным причинам, а также ГИА не прошли выпускники, которые имеют низкий уровень учебных возможностей или не явились на экзамены по неуважительным причинам. 
В 2014 году планируется снижение значения показателя за счет усиления индивидуальной работы с выпускниками, своевременное определение перспектив обучения, в том числе решение вопроса о получении профессионального обучения в учреждениях СПО, поиск эффективных форм работы по профориентации
В период 2015-2016 годов прогнозируется рост значения показателя по причине планируемого увеличения количества выпускников, не допущенных к итоговой аттестации либо имеющих низкий уровень учебных возможностей.</t>
  </si>
  <si>
    <t xml:space="preserve">Так как, пассажиропоток на маршруте Норильск – Снежногорск – Норильск составляет незначительную величину и перевозка пассажиров на данном направлении осуществляется средствами малой авиации и полностью удовлетворяет потребности населения поселка Снежногорск, строительство автомобильной или железной дороги на данном направлении, особенно в условиях Крайнего Севера, экономически нецелесообразно. 
Учитывая вышеизложенное, в соответствии с письмом от 01.03.2010 № 07-495 Министерства промышленности, энергетики, транспорта и связи Красноярского края начиная с 2009 данный показатель приравнен к 0%.  </t>
  </si>
  <si>
    <r>
      <t xml:space="preserve">В 2013 году снижение значения </t>
    </r>
    <r>
      <rPr>
        <sz val="15"/>
        <color indexed="8"/>
        <rFont val="Times New Roman"/>
        <family val="1"/>
        <charset val="204"/>
      </rPr>
      <t>показателя обусловлено повторным участием в ЕГЭ выпускников прошлых лет, которые не прошли государственную итоговую аттестацию (ГИА) и имеют право повторно проходить аттестацию в качестве экстернов. 
В 2014 году прогнозируется снижение значения показателя по тем же причинам, в 2015 году запланировано увеличение доли выпускников, сдавших ЕГЭ, за счет совершенствования системы подготовки к экзаменам.</t>
    </r>
  </si>
  <si>
    <r>
      <t xml:space="preserve">В 2013 году рост значения показателя </t>
    </r>
    <r>
      <rPr>
        <sz val="15"/>
        <color indexed="8"/>
        <rFont val="Times New Roman"/>
        <family val="1"/>
        <charset val="204"/>
      </rPr>
      <t xml:space="preserve">обусловлен:
- введением дополнительных часов занятий физической культурой; 
- дефицитом учебных аудиторий, что в свою очередь связано с введением федеральных государственных стандартов:  необходимостью оборудования спальных помещений для учащихся начальной школы (отдельно для мальчиков и девочек); игровых комнат; компьютерных классов; также необходимостью организации индивидуальных учебных планов на основании профильного обучения. 
С 2014 года планируется увеличение значения показателя за счет снижения общего количества площадей учебных помещений в общеобразовательных учреждениях в результате их закрытия на переоснащение в соответствии с предписаниями контролирующих органов.
Для снижения значения данного показателя на территории в долгосрочной перспективе необходимо строительство новых общеобразовательных учреждений, что в настоящее время не планируется по причине отсутствия источников финансирования. </t>
    </r>
  </si>
  <si>
    <t>В связи со спецификой территории муниципального образования город Норильск отсутствуют обращения граждан о предоставлении земельных участков для жилищного строительства и комплексного освоения в целях жилищного строительства.
Площадь земельных участков, предоставленных юридическим лицам для жилищного строительства, индивидуального жилищного строительства за 2013 году составила 0,96 га. 
Площадь земельных участков, предоставленных юридическим лицам для жилищного строительства, индивидуального жилищного строительства за 2014 году составила 1,21 га. 
(в 2014-2016 годах планируется строительство жилого дома (Ленинский проспект,47), площадь земельного участка составит 0,25 га).</t>
  </si>
  <si>
    <r>
      <t>В 2012 году показатель составил 0,02м</t>
    </r>
    <r>
      <rPr>
        <vertAlign val="superscript"/>
        <sz val="15"/>
        <rFont val="Times New Roman"/>
        <family val="1"/>
        <charset val="204"/>
      </rPr>
      <t>2</t>
    </r>
    <r>
      <rPr>
        <sz val="15"/>
        <rFont val="Times New Roman"/>
        <family val="1"/>
        <charset val="204"/>
      </rPr>
      <t>, в соответствии с программой модернизации жилищного фонда МО г.Норильск на 2010-2020 годы введен в эксплуатацию новый малоэтажный МКД на фундаментах демонтированных ранее аварийных жилых домов, по ул.Комсомольской, 42А;
В 2013 году ввод в действие нового жилья не осуществлялся;
В  2014 году планируется ввести в эксплуатацию новый малоэтажный МКД на фундаментах демонтированных ранее аварийных жилых домов, по ул.Комсомольской 40А, корпусы 2,3 (общей площадью 1 775м</t>
    </r>
    <r>
      <rPr>
        <vertAlign val="superscript"/>
        <sz val="15"/>
        <rFont val="Times New Roman"/>
        <family val="1"/>
        <charset val="204"/>
      </rPr>
      <t>2</t>
    </r>
    <r>
      <rPr>
        <sz val="15"/>
        <rFont val="Times New Roman"/>
        <family val="1"/>
        <charset val="204"/>
      </rPr>
      <t>).
Таким образом в 2014 году введенная площадь жилых помещений на одного жителя составила: 1 775м2/177 271чел.=0,01м2.
В 2015-2016 годах ввод в действие нового жилья не предусмотрен.</t>
    </r>
  </si>
  <si>
    <r>
      <t xml:space="preserve">В 2012-2013 годах показатель принят согласно данным территориального органа Федеральной службы государственной статистики по Красноярскому краю.
Общий объём инвестиций в основной капитал (за исключением бюджетных средств) в 2013 году в пересчете на среднегодовую численность населения составил 230 341,6 руб.
В 2014-2016 годах показатель рассчитывался как:    </t>
    </r>
    <r>
      <rPr>
        <b/>
        <sz val="15"/>
        <rFont val="Times New Roman"/>
        <family val="1"/>
        <charset val="204"/>
      </rPr>
      <t>Ио *Д / Н</t>
    </r>
    <r>
      <rPr>
        <sz val="15"/>
        <rFont val="Times New Roman"/>
        <family val="1"/>
        <charset val="204"/>
      </rPr>
      <t xml:space="preserve">, 
</t>
    </r>
    <r>
      <rPr>
        <b/>
        <sz val="15"/>
        <rFont val="Times New Roman"/>
        <family val="1"/>
        <charset val="204"/>
      </rPr>
      <t>Ио</t>
    </r>
    <r>
      <rPr>
        <sz val="15"/>
        <rFont val="Times New Roman"/>
        <family val="1"/>
        <charset val="204"/>
      </rPr>
      <t xml:space="preserve"> - инвестиции в основной капитал (за исключением бюджетных средств) за предшествующий год;
</t>
    </r>
    <r>
      <rPr>
        <b/>
        <sz val="15"/>
        <rFont val="Times New Roman"/>
        <family val="1"/>
        <charset val="204"/>
      </rPr>
      <t>Д</t>
    </r>
    <r>
      <rPr>
        <sz val="15"/>
        <rFont val="Times New Roman"/>
        <family val="1"/>
        <charset val="204"/>
      </rPr>
      <t xml:space="preserve"> - дефлятор по капитальным вложениям за соответствующий (рассчитываемый) год по отношению к предшествующему (дефляторы доведены Министерством экономики и регионального развития Красноярского края);
</t>
    </r>
    <r>
      <rPr>
        <b/>
        <sz val="15"/>
        <rFont val="Times New Roman"/>
        <family val="1"/>
        <charset val="204"/>
      </rPr>
      <t>Н</t>
    </r>
    <r>
      <rPr>
        <sz val="15"/>
        <rFont val="Times New Roman"/>
        <family val="1"/>
        <charset val="204"/>
      </rPr>
      <t xml:space="preserve"> - среднегодовая численность постоянного населения.
</t>
    </r>
  </si>
  <si>
    <t>Отчетные и плановые значения показателей рассчитаны в соответствии с методикой, исходя из протяженности автомобильных дорог общего пользования местного значения 96,3 км в 2010 году, 152,2 км в 2011 году, 152,4 км в 2012 и 2013 годах и прогнозных показателей изменения состояния дорог в последующие годы.
Изменение показателей связаны с изменением методики оценки протяженности дорог, из-за корректировки правил заполнения формы статистической отчетности 3-ДГ (мо) в соответствии с указаниями Росстата от 06.03.2012.№ АК-11-5/483-ТО.
Определение размеров показателей протяженности автомобильных дорог общего пользования местного значения, не отвечающих нормативным требованиям осуществлялось в соответствии с требованиями ГОСТ Р 50597-93 «Автомобильные дороги и улицы. Требования к эксплуатационному состоянию, допустимому по условиям обеспечения безопасности дорожного движения» с учетом ОДН 218.0.006-202 «Правила диагностики и оценки состояния автомобильных дорог», утвержденными распоряжением Министерства транспорта РФ от 03.10.2002 № ИС-840-р.</t>
  </si>
  <si>
    <t>В 2013 году количество зданий, находящихся в аварийном состоянии или требующих капитального ремонта, составило 5 ед., общее количество муниципальных учреждений культуры составило 31 ед. 
Плановые значения показателей на период 2014-2016 годов рассчитаны в соответствии с программой капитального ремонта объектов муниципальной собственности при увеличении общего количество муниципальных учреждений культуры до 34 ед. за счет передачи дополнительных зданий по договорам безвозмездного пользования МБУК «ГЦК», МБУК «КДЦ «Юбилейный» и филиалу музея в районе Кайеркан:
- 2014 год - 11 зданий, требующих капитального ремонта;
- 2015 год - 9 зданий, требующих капитального ремонта;
- 2016 год - 9 зданий, требующих капитального ремонта.</t>
  </si>
  <si>
    <t xml:space="preserve">Увеличение в прогнозном периоде на 2014-2016 гг. относительно показателей 2013 года обусловлены введением в действие в конце 2013 года 3-х детских садов и помещений спорткомплекса стадиона "Заполярник".
В связи с тем, что на 2013 год данных по фактическому потреблению ТЭР этими учреждениями нет,  расчет велся по проектным нагрузкам.
</t>
  </si>
</sst>
</file>

<file path=xl/styles.xml><?xml version="1.0" encoding="utf-8"?>
<styleSheet xmlns="http://schemas.openxmlformats.org/spreadsheetml/2006/main">
  <numFmts count="3">
    <numFmt numFmtId="164" formatCode="#,##0.0"/>
    <numFmt numFmtId="165" formatCode="0.0"/>
    <numFmt numFmtId="166" formatCode="#,##0.000"/>
  </numFmts>
  <fonts count="18">
    <font>
      <sz val="10"/>
      <name val="Arial CYR"/>
      <charset val="204"/>
    </font>
    <font>
      <sz val="9"/>
      <name val="Times New Roman"/>
      <family val="1"/>
      <charset val="204"/>
    </font>
    <font>
      <b/>
      <sz val="14"/>
      <name val="Times New Roman"/>
      <family val="1"/>
      <charset val="204"/>
    </font>
    <font>
      <sz val="8"/>
      <name val="Arial Cyr"/>
      <charset val="204"/>
    </font>
    <font>
      <sz val="13.5"/>
      <name val="Times New Roman"/>
      <family val="1"/>
      <charset val="204"/>
    </font>
    <font>
      <sz val="12"/>
      <name val="Times New Roman"/>
      <family val="1"/>
      <charset val="204"/>
    </font>
    <font>
      <sz val="14"/>
      <name val="Times New Roman"/>
      <family val="1"/>
      <charset val="204"/>
    </font>
    <font>
      <sz val="10"/>
      <name val="Times New Roman"/>
      <family val="1"/>
      <charset val="204"/>
    </font>
    <font>
      <sz val="13"/>
      <name val="Times New Roman"/>
      <family val="1"/>
      <charset val="204"/>
    </font>
    <font>
      <sz val="11"/>
      <name val="Times New Roman"/>
      <family val="1"/>
      <charset val="204"/>
    </font>
    <font>
      <sz val="10"/>
      <name val="Arial"/>
      <family val="2"/>
      <charset val="204"/>
    </font>
    <font>
      <b/>
      <sz val="18"/>
      <name val="Times New Roman"/>
      <family val="1"/>
      <charset val="204"/>
    </font>
    <font>
      <b/>
      <sz val="15"/>
      <color indexed="9"/>
      <name val="Times New Roman"/>
      <family val="1"/>
      <charset val="204"/>
    </font>
    <font>
      <b/>
      <sz val="15"/>
      <name val="Times New Roman"/>
      <family val="1"/>
      <charset val="204"/>
    </font>
    <font>
      <sz val="15"/>
      <name val="Times New Roman"/>
      <family val="1"/>
      <charset val="204"/>
    </font>
    <font>
      <sz val="15"/>
      <color indexed="8"/>
      <name val="Times New Roman"/>
      <family val="1"/>
      <charset val="204"/>
    </font>
    <font>
      <sz val="10"/>
      <color indexed="81"/>
      <name val="Tahoma"/>
      <family val="2"/>
      <charset val="204"/>
    </font>
    <font>
      <vertAlign val="superscript"/>
      <sz val="15"/>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cellStyleXfs>
  <cellXfs count="93">
    <xf numFmtId="0" fontId="0" fillId="0" borderId="0" xfId="0"/>
    <xf numFmtId="0" fontId="4" fillId="0" borderId="0" xfId="0" applyFont="1"/>
    <xf numFmtId="0" fontId="4" fillId="0" borderId="0" xfId="0" applyFont="1" applyAlignment="1">
      <alignment horizontal="center" vertical="center"/>
    </xf>
    <xf numFmtId="0" fontId="4" fillId="0" borderId="1" xfId="0" applyFont="1" applyBorder="1" applyAlignment="1">
      <alignment horizontal="center" vertical="top"/>
    </xf>
    <xf numFmtId="0" fontId="4" fillId="2" borderId="1" xfId="0" applyFont="1" applyFill="1" applyBorder="1" applyAlignment="1">
      <alignment horizontal="center" vertical="top" wrapText="1"/>
    </xf>
    <xf numFmtId="0" fontId="4" fillId="0" borderId="0" xfId="0" applyFont="1" applyAlignment="1">
      <alignment horizontal="center" vertical="top"/>
    </xf>
    <xf numFmtId="0" fontId="4" fillId="0" borderId="0" xfId="0" applyFont="1" applyAlignment="1">
      <alignment vertical="top"/>
    </xf>
    <xf numFmtId="0" fontId="4" fillId="0" borderId="0" xfId="0" applyFont="1" applyFill="1" applyAlignment="1">
      <alignment vertical="top"/>
    </xf>
    <xf numFmtId="0" fontId="4" fillId="0" borderId="1" xfId="0" applyFont="1" applyFill="1" applyBorder="1" applyAlignment="1">
      <alignment horizontal="center" vertical="top" wrapText="1"/>
    </xf>
    <xf numFmtId="0" fontId="1" fillId="0" borderId="2" xfId="0" applyFont="1" applyBorder="1" applyAlignment="1">
      <alignment vertical="top"/>
    </xf>
    <xf numFmtId="0" fontId="4" fillId="0" borderId="0" xfId="0" applyFont="1" applyAlignment="1">
      <alignment horizontal="left" indent="5"/>
    </xf>
    <xf numFmtId="0" fontId="4" fillId="0" borderId="0" xfId="0" applyFont="1" applyAlignment="1">
      <alignment horizontal="left"/>
    </xf>
    <xf numFmtId="0" fontId="5"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horizontal="right"/>
    </xf>
    <xf numFmtId="0" fontId="8" fillId="0" borderId="0" xfId="0" applyFont="1"/>
    <xf numFmtId="0" fontId="8" fillId="0" borderId="0" xfId="0" applyFont="1" applyAlignment="1">
      <alignment horizontal="left"/>
    </xf>
    <xf numFmtId="0" fontId="1" fillId="0" borderId="2" xfId="0" applyFont="1" applyFill="1" applyBorder="1" applyAlignment="1">
      <alignment vertical="top" wrapText="1"/>
    </xf>
    <xf numFmtId="0" fontId="4" fillId="0" borderId="0" xfId="0" applyFont="1" applyFill="1"/>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5" xfId="0" applyFont="1" applyBorder="1" applyAlignment="1">
      <alignment vertical="top"/>
    </xf>
    <xf numFmtId="0" fontId="1" fillId="0" borderId="6" xfId="0" applyFont="1" applyBorder="1" applyAlignment="1">
      <alignment vertical="top"/>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2"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right" vertical="center"/>
    </xf>
    <xf numFmtId="0" fontId="14" fillId="0" borderId="1" xfId="0" applyFont="1" applyFill="1" applyBorder="1" applyAlignment="1">
      <alignment horizontal="right" vertical="top"/>
    </xf>
    <xf numFmtId="0" fontId="15" fillId="0" borderId="1" xfId="0" applyNumberFormat="1" applyFont="1" applyFill="1" applyBorder="1" applyAlignment="1">
      <alignment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justify" vertical="center"/>
    </xf>
    <xf numFmtId="0" fontId="14" fillId="0" borderId="1" xfId="0" applyFont="1" applyFill="1" applyBorder="1" applyAlignment="1">
      <alignment horizontal="right" vertical="center" wrapText="1"/>
    </xf>
    <xf numFmtId="0" fontId="14" fillId="0" borderId="1" xfId="0" applyFont="1" applyFill="1" applyBorder="1" applyAlignment="1">
      <alignment horizontal="right" vertical="top" wrapText="1"/>
    </xf>
    <xf numFmtId="2"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top" wrapText="1"/>
    </xf>
    <xf numFmtId="166" fontId="14"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2" fillId="0" borderId="1" xfId="0" applyFont="1" applyFill="1" applyBorder="1" applyAlignment="1">
      <alignment vertical="top"/>
    </xf>
    <xf numFmtId="0" fontId="14" fillId="0" borderId="1" xfId="0" applyFont="1" applyFill="1" applyBorder="1" applyAlignment="1">
      <alignment vertical="top" wrapText="1"/>
    </xf>
    <xf numFmtId="0" fontId="12" fillId="3" borderId="1" xfId="0" applyFont="1" applyFill="1" applyBorder="1" applyAlignment="1">
      <alignment vertical="top"/>
    </xf>
    <xf numFmtId="0" fontId="12" fillId="3" borderId="1" xfId="0" applyFont="1" applyFill="1" applyBorder="1" applyAlignment="1">
      <alignment vertical="center"/>
    </xf>
    <xf numFmtId="165"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left" vertical="center" wrapText="1"/>
    </xf>
    <xf numFmtId="4" fontId="15" fillId="0" borderId="1" xfId="0" applyNumberFormat="1" applyFont="1" applyFill="1" applyBorder="1" applyAlignment="1">
      <alignment horizontal="left" vertical="center" wrapText="1"/>
    </xf>
    <xf numFmtId="166"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2"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top" wrapText="1"/>
    </xf>
    <xf numFmtId="0" fontId="2" fillId="0" borderId="0" xfId="0" applyFont="1" applyAlignment="1">
      <alignment horizontal="center"/>
    </xf>
    <xf numFmtId="0" fontId="6" fillId="0" borderId="2" xfId="0" applyFont="1" applyBorder="1" applyAlignment="1">
      <alignment horizontal="center"/>
    </xf>
    <xf numFmtId="0" fontId="7" fillId="0" borderId="7" xfId="0" applyFont="1" applyBorder="1" applyAlignment="1">
      <alignment horizontal="center" vertical="top"/>
    </xf>
    <xf numFmtId="0" fontId="7" fillId="0" borderId="0" xfId="0" applyFont="1" applyAlignment="1">
      <alignment horizontal="center" vertical="top"/>
    </xf>
    <xf numFmtId="0" fontId="6" fillId="0" borderId="0" xfId="0" applyFont="1" applyAlignment="1">
      <alignment horizontal="center"/>
    </xf>
    <xf numFmtId="49" fontId="6" fillId="0" borderId="2" xfId="0" applyNumberFormat="1" applyFont="1" applyBorder="1" applyAlignment="1">
      <alignment horizontal="center"/>
    </xf>
    <xf numFmtId="0" fontId="8" fillId="0" borderId="2" xfId="0" applyFont="1" applyBorder="1" applyAlignment="1">
      <alignment horizontal="center"/>
    </xf>
    <xf numFmtId="0" fontId="8" fillId="0" borderId="0" xfId="0" applyFont="1" applyAlignment="1">
      <alignment horizontal="right"/>
    </xf>
    <xf numFmtId="49" fontId="8" fillId="0" borderId="2" xfId="0" applyNumberFormat="1" applyFont="1" applyBorder="1" applyAlignment="1">
      <alignment horizontal="center"/>
    </xf>
    <xf numFmtId="0" fontId="8" fillId="0" borderId="0" xfId="0" applyFont="1" applyAlignment="1">
      <alignment horizontal="left"/>
    </xf>
    <xf numFmtId="0" fontId="13" fillId="3" borderId="1" xfId="0" applyFont="1" applyFill="1" applyBorder="1" applyAlignment="1">
      <alignment horizontal="center" vertical="top"/>
    </xf>
    <xf numFmtId="0" fontId="13" fillId="3"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3" fillId="4" borderId="1" xfId="0" applyFont="1" applyFill="1" applyBorder="1" applyAlignment="1">
      <alignment horizontal="center" vertical="top"/>
    </xf>
    <xf numFmtId="0" fontId="4" fillId="0" borderId="0" xfId="0" applyFont="1" applyBorder="1" applyAlignment="1">
      <alignment horizontal="center" vertical="center" wrapText="1"/>
    </xf>
    <xf numFmtId="0" fontId="11" fillId="0" borderId="2" xfId="0" applyFont="1" applyFill="1" applyBorder="1" applyAlignment="1">
      <alignment horizontal="center" vertical="center" wrapText="1"/>
    </xf>
    <xf numFmtId="0" fontId="9" fillId="0" borderId="8" xfId="0" applyFont="1" applyBorder="1" applyAlignment="1">
      <alignment horizontal="center" vertical="top" wrapText="1"/>
    </xf>
    <xf numFmtId="0" fontId="9" fillId="0" borderId="7" xfId="0" applyFont="1" applyBorder="1" applyAlignment="1">
      <alignment horizontal="center" vertical="top" wrapText="1"/>
    </xf>
    <xf numFmtId="0" fontId="9" fillId="0" borderId="9" xfId="0" applyFont="1" applyBorder="1" applyAlignment="1">
      <alignment horizontal="center" vertical="top"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07"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F9B16EE2-0BBE-481C-B3DC-BBE4F44EA5EA}" diskRevisions="1" revisionId="496" version="11">
  <header guid="{F9B16EE2-0BBE-481C-B3DC-BBE4F44EA5EA}" dateTime="2014-06-18T16:42:47" maxSheetId="3" userName="Sarmukov" r:id="rId107" minRId="490" maxRId="493">
    <sheetIdMap count="2">
      <sheetId val="1"/>
      <sheetId val="2"/>
    </sheetIdMap>
  </header>
</headers>
</file>

<file path=xl/revisions/revisionLog1.xml><?xml version="1.0" encoding="utf-8"?>
<revisions xmlns="http://schemas.openxmlformats.org/spreadsheetml/2006/main" xmlns:r="http://schemas.openxmlformats.org/officeDocument/2006/relationships">
  <rcc rId="490" sId="2" numFmtId="4">
    <oc r="F75">
      <v>177.38</v>
    </oc>
    <nc r="F75">
      <v>193.5</v>
    </nc>
  </rcc>
  <rcc rId="491" sId="2" numFmtId="4">
    <oc r="F76">
      <v>0.37</v>
    </oc>
    <nc r="F76">
      <v>0.38</v>
    </nc>
  </rcc>
  <rcc rId="492" sId="2" numFmtId="4">
    <oc r="F77">
      <v>2.84</v>
    </oc>
    <nc r="F77">
      <v>2.85</v>
    </nc>
  </rcc>
  <rcc rId="493" sId="2" numFmtId="4">
    <oc r="F78">
      <v>8.39</v>
    </oc>
    <nc r="F78">
      <v>8.34</v>
    </nc>
  </rcc>
  <rcv guid="{C470AE88-F675-4733-A102-20F335EA45FA}" action="delete"/>
  <rdn rId="0" localSheetId="1" customView="1" name="Z_C470AE88_F675_4733_A102_20F335EA45FA_.wvu.PrintArea" hidden="1" oldHidden="1">
    <formula>Титул!$A$1:$EY$18</formula>
    <oldFormula>Титул!$A$1:$EY$18</oldFormula>
  </rdn>
  <rdn rId="0" localSheetId="2" customView="1" name="Z_C470AE88_F675_4733_A102_20F335EA45FA_.wvu.PrintTitles" hidden="1" oldHidden="1">
    <formula>Показатели!$5:$7</formula>
    <oldFormula>Показатели!$5:$7</oldFormula>
  </rdn>
  <rdn rId="0" localSheetId="2" customView="1" name="Z_C470AE88_F675_4733_A102_20F335EA45FA_.wvu.FilterData" hidden="1" oldHidden="1">
    <formula>Показатели!$A$7:$GU$79</formula>
    <oldFormula>Показатели!$A$7:$GU$79</oldFormula>
  </rdn>
  <rcv guid="{C470AE88-F675-4733-A102-20F335EA45FA}"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dimension ref="A1:EY18"/>
  <sheetViews>
    <sheetView zoomScaleSheetLayoutView="100" workbookViewId="0">
      <selection activeCell="CM19" sqref="CM19"/>
    </sheetView>
  </sheetViews>
  <sheetFormatPr defaultColWidth="0.85546875" defaultRowHeight="12.75" customHeight="1"/>
  <cols>
    <col min="1" max="16384" width="0.85546875" style="12"/>
  </cols>
  <sheetData>
    <row r="1" spans="1:155" ht="15.7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row>
    <row r="2" spans="1:155" ht="49.5" customHeight="1">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row>
    <row r="3" spans="1:155" ht="15.75"/>
    <row r="4" spans="1:155" ht="15.75"/>
    <row r="5" spans="1:155" ht="15.75"/>
    <row r="6" spans="1:155" s="13" customFormat="1" ht="18.75">
      <c r="A6" s="67" t="s">
        <v>153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row>
    <row r="7" spans="1:155" s="14" customFormat="1" ht="23.25" customHeight="1">
      <c r="A7" s="68" t="s">
        <v>194</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row>
    <row r="8" spans="1:155" s="15" customFormat="1" ht="13.5" customHeight="1">
      <c r="A8" s="69" t="s">
        <v>137</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row>
    <row r="9" spans="1:155" s="14" customFormat="1" ht="23.25" customHeight="1">
      <c r="A9" s="64" t="s">
        <v>156</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row>
    <row r="10" spans="1:155" s="15" customFormat="1" ht="13.5" customHeight="1">
      <c r="A10" s="70" t="s">
        <v>138</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row>
    <row r="11" spans="1:155" s="14" customFormat="1" ht="23.25" customHeight="1">
      <c r="A11" s="71" t="s">
        <v>139</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row>
    <row r="12" spans="1:155" s="14" customFormat="1" ht="18.75">
      <c r="BS12" s="16" t="s">
        <v>140</v>
      </c>
      <c r="BT12" s="72" t="s">
        <v>149</v>
      </c>
      <c r="BU12" s="72"/>
      <c r="BV12" s="72"/>
      <c r="BW12" s="72"/>
      <c r="BX12" s="72"/>
      <c r="BY12" s="72"/>
      <c r="BZ12" s="72"/>
      <c r="CA12" s="72"/>
      <c r="CB12" s="14" t="s">
        <v>141</v>
      </c>
    </row>
    <row r="13" spans="1:155" ht="15.75"/>
    <row r="14" spans="1:155" ht="15.75"/>
    <row r="15" spans="1:155" ht="15.75"/>
    <row r="16" spans="1:155" s="17" customFormat="1" ht="16.5">
      <c r="DI16" s="18" t="s">
        <v>142</v>
      </c>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13:153" s="17" customFormat="1" ht="18" customHeight="1">
      <c r="DI17" s="17" t="s">
        <v>143</v>
      </c>
      <c r="DP17" s="74" t="s">
        <v>144</v>
      </c>
      <c r="DQ17" s="74"/>
      <c r="DR17" s="75"/>
      <c r="DS17" s="75"/>
      <c r="DT17" s="75"/>
      <c r="DU17" s="75"/>
      <c r="DV17" s="75"/>
      <c r="DW17" s="76" t="s">
        <v>144</v>
      </c>
      <c r="DX17" s="76"/>
      <c r="DY17" s="75"/>
      <c r="DZ17" s="75"/>
      <c r="EA17" s="75"/>
      <c r="EB17" s="75"/>
      <c r="EC17" s="75"/>
      <c r="ED17" s="75"/>
      <c r="EE17" s="75"/>
      <c r="EF17" s="75"/>
      <c r="EG17" s="75"/>
      <c r="EH17" s="75"/>
      <c r="EI17" s="75"/>
      <c r="EJ17" s="75"/>
      <c r="EK17" s="75"/>
      <c r="EL17" s="75"/>
      <c r="EM17" s="75"/>
      <c r="EO17" s="75"/>
      <c r="EP17" s="75"/>
      <c r="EQ17" s="75"/>
      <c r="ER17" s="75"/>
      <c r="ES17" s="75"/>
      <c r="ET17" s="75"/>
      <c r="EU17" s="75"/>
      <c r="EV17" s="75"/>
      <c r="EW17" s="17" t="s">
        <v>145</v>
      </c>
    </row>
    <row r="18" spans="113:153" ht="3" customHeight="1"/>
  </sheetData>
  <customSheetViews>
    <customSheetView guid="{C470AE88-F675-4733-A102-20F335EA45FA}" showPageBreaks="1" printArea="1">
      <selection activeCell="CM19" sqref="CM19"/>
      <pageMargins left="0.59055118110236227" right="0.59055118110236227" top="0.78740157480314965" bottom="0.39370078740157483" header="0.19685039370078741" footer="0.19685039370078741"/>
      <printOptions horizontalCentered="1"/>
      <pageSetup paperSize="9" orientation="landscape" r:id="rId1"/>
      <headerFooter alignWithMargins="0"/>
    </customSheetView>
    <customSheetView guid="{31FF6708-248A-4AE3-9016-60A4F186DC15}">
      <selection activeCell="CM19" sqref="CM19"/>
      <pageMargins left="0.59055118110236227" right="0.59055118110236227" top="0.78740157480314965" bottom="0.39370078740157483" header="0.19685039370078741" footer="0.19685039370078741"/>
      <printOptions horizontalCentered="1"/>
      <pageSetup paperSize="9" orientation="landscape" r:id="rId2"/>
      <headerFooter alignWithMargins="0"/>
    </customSheetView>
    <customSheetView guid="{2F25E228-EEB0-48E6-BBF0-3C1BDA5E4C8C}" showPageBreaks="1">
      <selection activeCell="CM19" sqref="CM19"/>
      <pageMargins left="0.59055118110236227" right="0.59055118110236227" top="0.78740157480314965" bottom="0.39370078740157483" header="0.19685039370078741" footer="0.19685039370078741"/>
      <printOptions horizontalCentered="1"/>
      <pageSetup paperSize="9" orientation="landscape" r:id="rId3"/>
      <headerFooter alignWithMargins="0"/>
    </customSheetView>
    <customSheetView guid="{742A8297-6AC7-4CC9-9F80-A9926D92A07A}" showPageBreaks="1" printArea="1">
      <selection activeCell="CM19" sqref="CM19"/>
      <pageMargins left="0.59055118110236227" right="0.59055118110236227" top="0.78740157480314965" bottom="0.39370078740157483" header="0.19685039370078741" footer="0.19685039370078741"/>
      <printOptions horizontalCentered="1"/>
      <pageSetup paperSize="9" orientation="landscape" r:id="rId4"/>
      <headerFooter alignWithMargins="0"/>
    </customSheetView>
    <customSheetView guid="{CBC9AEC2-C1CE-40D3-BCE9-D24E1F4DB225}" showPageBreaks="1" printArea="1">
      <selection activeCell="CM19" sqref="CM19"/>
      <pageMargins left="0.59055118110236227" right="0.59055118110236227" top="0.78740157480314965" bottom="0.39370078740157483" header="0.19685039370078741" footer="0.19685039370078741"/>
      <printOptions horizontalCentered="1"/>
      <pageSetup paperSize="9" orientation="landscape" r:id="rId5"/>
      <headerFooter alignWithMargins="0"/>
    </customSheetView>
  </customSheetViews>
  <mergeCells count="15">
    <mergeCell ref="A10:EY10"/>
    <mergeCell ref="A11:EY11"/>
    <mergeCell ref="BT12:CA12"/>
    <mergeCell ref="DU16:EY16"/>
    <mergeCell ref="DP17:DQ17"/>
    <mergeCell ref="DR17:DV17"/>
    <mergeCell ref="DW17:DX17"/>
    <mergeCell ref="DY17:EM17"/>
    <mergeCell ref="EO17:EV17"/>
    <mergeCell ref="A9:EY9"/>
    <mergeCell ref="DN1:EY1"/>
    <mergeCell ref="DN2:EY2"/>
    <mergeCell ref="A6:EY6"/>
    <mergeCell ref="A7:EY7"/>
    <mergeCell ref="A8:EY8"/>
  </mergeCells>
  <printOptions horizontalCentered="1"/>
  <pageMargins left="0.59055118110236227" right="0.59055118110236227" top="0.78740157480314965" bottom="0.39370078740157483" header="0.19685039370078741" footer="0.19685039370078741"/>
  <pageSetup paperSize="9" orientation="landscape" r:id="rId6"/>
  <headerFooter alignWithMargins="0"/>
</worksheet>
</file>

<file path=xl/worksheets/sheet2.xml><?xml version="1.0" encoding="utf-8"?>
<worksheet xmlns="http://schemas.openxmlformats.org/spreadsheetml/2006/main" xmlns:r="http://schemas.openxmlformats.org/officeDocument/2006/relationships">
  <sheetPr codeName="Лист2"/>
  <dimension ref="A1:GI83"/>
  <sheetViews>
    <sheetView tabSelected="1" view="pageBreakPreview" zoomScale="60" zoomScaleNormal="80" zoomScaleSheetLayoutView="25" workbookViewId="0">
      <pane xSplit="10" ySplit="6" topLeftCell="K73" activePane="bottomRight" state="frozen"/>
      <selection pane="topRight" activeCell="K1" sqref="K1"/>
      <selection pane="bottomLeft" activeCell="A7" sqref="A7"/>
      <selection pane="bottomRight" activeCell="J77" sqref="J77"/>
    </sheetView>
  </sheetViews>
  <sheetFormatPr defaultColWidth="9.140625" defaultRowHeight="17.25" outlineLevelRow="2"/>
  <cols>
    <col min="1" max="1" width="7.85546875" style="2" customWidth="1"/>
    <col min="2" max="2" width="68" style="20" customWidth="1"/>
    <col min="3" max="3" width="14.42578125" style="1" customWidth="1"/>
    <col min="4" max="10" width="13.28515625" style="1" customWidth="1"/>
    <col min="11" max="11" width="255.42578125" style="1" customWidth="1"/>
    <col min="12" max="16384" width="9.140625" style="1"/>
  </cols>
  <sheetData>
    <row r="1" spans="1:11" ht="31.5" customHeight="1">
      <c r="A1" s="81" t="s">
        <v>155</v>
      </c>
      <c r="B1" s="81"/>
      <c r="C1" s="81"/>
      <c r="D1" s="81"/>
      <c r="E1" s="81"/>
      <c r="F1" s="81"/>
      <c r="G1" s="81"/>
      <c r="H1" s="81"/>
      <c r="I1" s="81"/>
      <c r="J1" s="81"/>
      <c r="K1" s="81"/>
    </row>
    <row r="2" spans="1:11" ht="27" customHeight="1">
      <c r="A2" s="82" t="s">
        <v>156</v>
      </c>
      <c r="B2" s="82"/>
      <c r="C2" s="82"/>
      <c r="D2" s="82"/>
      <c r="E2" s="82"/>
      <c r="F2" s="82"/>
      <c r="G2" s="82"/>
      <c r="H2" s="82"/>
      <c r="I2" s="82"/>
      <c r="J2" s="82"/>
      <c r="K2" s="82"/>
    </row>
    <row r="3" spans="1:11" ht="20.25" customHeight="1">
      <c r="A3" s="83" t="s">
        <v>147</v>
      </c>
      <c r="B3" s="84"/>
      <c r="C3" s="84"/>
      <c r="D3" s="84"/>
      <c r="E3" s="84"/>
      <c r="F3" s="84"/>
      <c r="G3" s="84"/>
      <c r="H3" s="84"/>
      <c r="I3" s="84"/>
      <c r="J3" s="84"/>
      <c r="K3" s="85"/>
    </row>
    <row r="4" spans="1:11">
      <c r="A4" s="25"/>
      <c r="B4" s="19"/>
      <c r="C4" s="9"/>
      <c r="D4" s="9"/>
      <c r="E4" s="9"/>
      <c r="F4" s="9"/>
      <c r="G4" s="9"/>
      <c r="H4" s="9"/>
      <c r="I4" s="9"/>
      <c r="J4" s="9"/>
      <c r="K4" s="24"/>
    </row>
    <row r="5" spans="1:11" s="5" customFormat="1" ht="34.5" customHeight="1">
      <c r="A5" s="21" t="s">
        <v>100</v>
      </c>
      <c r="B5" s="91" t="s">
        <v>130</v>
      </c>
      <c r="C5" s="89" t="s">
        <v>124</v>
      </c>
      <c r="D5" s="86" t="s">
        <v>152</v>
      </c>
      <c r="E5" s="88"/>
      <c r="F5" s="88"/>
      <c r="G5" s="23" t="s">
        <v>150</v>
      </c>
      <c r="H5" s="86" t="s">
        <v>151</v>
      </c>
      <c r="I5" s="87"/>
      <c r="J5" s="87"/>
      <c r="K5" s="89" t="s">
        <v>146</v>
      </c>
    </row>
    <row r="6" spans="1:11" s="6" customFormat="1" ht="31.5" customHeight="1">
      <c r="A6" s="22" t="s">
        <v>101</v>
      </c>
      <c r="B6" s="92"/>
      <c r="C6" s="90"/>
      <c r="D6" s="23">
        <v>2010</v>
      </c>
      <c r="E6" s="23">
        <v>2011</v>
      </c>
      <c r="F6" s="23">
        <v>2012</v>
      </c>
      <c r="G6" s="23">
        <v>2013</v>
      </c>
      <c r="H6" s="23">
        <v>2014</v>
      </c>
      <c r="I6" s="23">
        <v>2015</v>
      </c>
      <c r="J6" s="23">
        <v>2016</v>
      </c>
      <c r="K6" s="90"/>
    </row>
    <row r="7" spans="1:11" s="6" customFormat="1">
      <c r="A7" s="3">
        <v>1</v>
      </c>
      <c r="B7" s="8">
        <v>2</v>
      </c>
      <c r="C7" s="4">
        <v>3</v>
      </c>
      <c r="D7" s="4">
        <v>4</v>
      </c>
      <c r="E7" s="4">
        <v>5</v>
      </c>
      <c r="F7" s="4">
        <v>6</v>
      </c>
      <c r="G7" s="4">
        <v>7</v>
      </c>
      <c r="H7" s="4">
        <v>8</v>
      </c>
      <c r="I7" s="4">
        <v>9</v>
      </c>
      <c r="J7" s="4">
        <v>10</v>
      </c>
      <c r="K7" s="4">
        <v>11</v>
      </c>
    </row>
    <row r="8" spans="1:11" s="6" customFormat="1" ht="19.5">
      <c r="A8" s="55"/>
      <c r="B8" s="77" t="s">
        <v>73</v>
      </c>
      <c r="C8" s="77"/>
      <c r="D8" s="77"/>
      <c r="E8" s="77"/>
      <c r="F8" s="77"/>
      <c r="G8" s="77"/>
      <c r="H8" s="77"/>
      <c r="I8" s="77"/>
      <c r="J8" s="77"/>
      <c r="K8" s="77"/>
    </row>
    <row r="9" spans="1:11" s="6" customFormat="1" ht="93" customHeight="1" outlineLevel="1">
      <c r="A9" s="26">
        <v>1</v>
      </c>
      <c r="B9" s="27" t="s">
        <v>81</v>
      </c>
      <c r="C9" s="28" t="s">
        <v>132</v>
      </c>
      <c r="D9" s="28">
        <v>374.01</v>
      </c>
      <c r="E9" s="29">
        <f>(7172/177113)*10000</f>
        <v>404.93921959427036</v>
      </c>
      <c r="F9" s="29">
        <f>(7299/178363)*10000</f>
        <v>409.22164350229588</v>
      </c>
      <c r="G9" s="29">
        <f>(7324/177956)*10000</f>
        <v>411.56240868529301</v>
      </c>
      <c r="H9" s="29">
        <f>(7297/177271)*10000</f>
        <v>411.62965177609425</v>
      </c>
      <c r="I9" s="29">
        <f>(7300/177276)*10000</f>
        <v>411.78726956835675</v>
      </c>
      <c r="J9" s="29">
        <f>(7310/177506)*10000</f>
        <v>411.81706533863644</v>
      </c>
      <c r="K9" s="27" t="s">
        <v>173</v>
      </c>
    </row>
    <row r="10" spans="1:11" s="6" customFormat="1" ht="114.75" customHeight="1" outlineLevel="1">
      <c r="A10" s="26">
        <v>2</v>
      </c>
      <c r="B10" s="27" t="s">
        <v>82</v>
      </c>
      <c r="C10" s="26" t="s">
        <v>74</v>
      </c>
      <c r="D10" s="30">
        <f>16120/(83458+3011)*100</f>
        <v>18.642519284367808</v>
      </c>
      <c r="E10" s="29">
        <f>((2680+12700+3020)/(84258+6596))*100</f>
        <v>20.252272877363684</v>
      </c>
      <c r="F10" s="29">
        <f>((3737+12743+3025)/(86127+6603))*100</f>
        <v>21.034185269060714</v>
      </c>
      <c r="G10" s="29">
        <f>((3607+12648+5164)/(85536+15789))*100</f>
        <v>21.13890944979028</v>
      </c>
      <c r="H10" s="29">
        <f>((3578+12618+5144)/(85462+15740))*100</f>
        <v>21.086539791703721</v>
      </c>
      <c r="I10" s="29">
        <f>((3578+12621+5144)/(85465+15740))*100</f>
        <v>21.088879007954155</v>
      </c>
      <c r="J10" s="29">
        <f>((3596+12646+5147)/(85490+15761))*100</f>
        <v>21.124729632299928</v>
      </c>
      <c r="K10" s="27" t="s">
        <v>168</v>
      </c>
    </row>
    <row r="11" spans="1:11" s="6" customFormat="1" ht="191.25" customHeight="1" outlineLevel="1">
      <c r="A11" s="31" t="s">
        <v>102</v>
      </c>
      <c r="B11" s="27" t="s">
        <v>86</v>
      </c>
      <c r="C11" s="28" t="s">
        <v>125</v>
      </c>
      <c r="D11" s="32">
        <v>107218</v>
      </c>
      <c r="E11" s="32">
        <v>185713.7</v>
      </c>
      <c r="F11" s="32">
        <v>271174.90000000002</v>
      </c>
      <c r="G11" s="32">
        <v>230341.6</v>
      </c>
      <c r="H11" s="32">
        <v>246261.7</v>
      </c>
      <c r="I11" s="32">
        <v>260291.3</v>
      </c>
      <c r="J11" s="32">
        <v>272431.8</v>
      </c>
      <c r="K11" s="60" t="s">
        <v>206</v>
      </c>
    </row>
    <row r="12" spans="1:11" s="6" customFormat="1" ht="84" customHeight="1" outlineLevel="1">
      <c r="A12" s="26">
        <v>4</v>
      </c>
      <c r="B12" s="27" t="s">
        <v>133</v>
      </c>
      <c r="C12" s="26" t="s">
        <v>74</v>
      </c>
      <c r="D12" s="30">
        <v>0.62</v>
      </c>
      <c r="E12" s="29">
        <v>0.47</v>
      </c>
      <c r="F12" s="29">
        <v>0.47</v>
      </c>
      <c r="G12" s="29">
        <v>0.47</v>
      </c>
      <c r="H12" s="29">
        <v>0.47</v>
      </c>
      <c r="I12" s="29">
        <v>0.47</v>
      </c>
      <c r="J12" s="29">
        <v>0.47</v>
      </c>
      <c r="K12" s="27" t="s">
        <v>174</v>
      </c>
    </row>
    <row r="13" spans="1:11" s="6" customFormat="1" ht="48.75" customHeight="1" outlineLevel="1">
      <c r="A13" s="26">
        <v>5</v>
      </c>
      <c r="B13" s="27" t="s">
        <v>3</v>
      </c>
      <c r="C13" s="26" t="s">
        <v>74</v>
      </c>
      <c r="D13" s="28" t="s">
        <v>154</v>
      </c>
      <c r="E13" s="28" t="s">
        <v>154</v>
      </c>
      <c r="F13" s="28" t="s">
        <v>154</v>
      </c>
      <c r="G13" s="28" t="s">
        <v>154</v>
      </c>
      <c r="H13" s="28" t="s">
        <v>154</v>
      </c>
      <c r="I13" s="28" t="s">
        <v>154</v>
      </c>
      <c r="J13" s="28" t="s">
        <v>154</v>
      </c>
      <c r="K13" s="27" t="s">
        <v>175</v>
      </c>
    </row>
    <row r="14" spans="1:11" s="6" customFormat="1" ht="185.45" customHeight="1" outlineLevel="1">
      <c r="A14" s="31" t="s">
        <v>78</v>
      </c>
      <c r="B14" s="27" t="s">
        <v>77</v>
      </c>
      <c r="C14" s="28" t="s">
        <v>74</v>
      </c>
      <c r="D14" s="30">
        <v>57</v>
      </c>
      <c r="E14" s="30">
        <v>63.4</v>
      </c>
      <c r="F14" s="30">
        <v>67.599999999999994</v>
      </c>
      <c r="G14" s="30">
        <v>58.8</v>
      </c>
      <c r="H14" s="30">
        <v>67.2</v>
      </c>
      <c r="I14" s="30">
        <v>75.2</v>
      </c>
      <c r="J14" s="30">
        <v>84</v>
      </c>
      <c r="K14" s="63" t="s">
        <v>207</v>
      </c>
    </row>
    <row r="15" spans="1:11" s="6" customFormat="1" ht="150" customHeight="1" outlineLevel="1">
      <c r="A15" s="31" t="s">
        <v>79</v>
      </c>
      <c r="B15" s="33" t="s">
        <v>131</v>
      </c>
      <c r="C15" s="26" t="s">
        <v>74</v>
      </c>
      <c r="D15" s="26">
        <v>0</v>
      </c>
      <c r="E15" s="26">
        <v>0</v>
      </c>
      <c r="F15" s="26">
        <v>0</v>
      </c>
      <c r="G15" s="26">
        <v>0</v>
      </c>
      <c r="H15" s="26">
        <v>0</v>
      </c>
      <c r="I15" s="26">
        <v>0</v>
      </c>
      <c r="J15" s="26">
        <v>0</v>
      </c>
      <c r="K15" s="27" t="s">
        <v>201</v>
      </c>
    </row>
    <row r="16" spans="1:11" s="6" customFormat="1" ht="49.5" customHeight="1" outlineLevel="1">
      <c r="A16" s="26">
        <v>8</v>
      </c>
      <c r="B16" s="27" t="s">
        <v>123</v>
      </c>
      <c r="C16" s="26"/>
      <c r="D16" s="26"/>
      <c r="E16" s="34"/>
      <c r="F16" s="34"/>
      <c r="G16" s="34"/>
      <c r="H16" s="34"/>
      <c r="I16" s="34"/>
      <c r="J16" s="34"/>
      <c r="K16" s="35"/>
    </row>
    <row r="17" spans="1:11" s="6" customFormat="1" ht="92.45" customHeight="1" outlineLevel="1">
      <c r="A17" s="31" t="s">
        <v>4</v>
      </c>
      <c r="B17" s="27" t="s">
        <v>5</v>
      </c>
      <c r="C17" s="26" t="s">
        <v>125</v>
      </c>
      <c r="D17" s="30">
        <v>47422.400000000001</v>
      </c>
      <c r="E17" s="30">
        <v>53416.3</v>
      </c>
      <c r="F17" s="30">
        <v>59047.8</v>
      </c>
      <c r="G17" s="30">
        <v>66584.100000000006</v>
      </c>
      <c r="H17" s="30">
        <v>72058.600000000006</v>
      </c>
      <c r="I17" s="30">
        <v>77144.2</v>
      </c>
      <c r="J17" s="30">
        <v>82229.7</v>
      </c>
      <c r="K17" s="79" t="s">
        <v>195</v>
      </c>
    </row>
    <row r="18" spans="1:11" s="6" customFormat="1" ht="92.45" customHeight="1" outlineLevel="1">
      <c r="A18" s="31" t="s">
        <v>6</v>
      </c>
      <c r="B18" s="27" t="s">
        <v>90</v>
      </c>
      <c r="C18" s="26" t="s">
        <v>125</v>
      </c>
      <c r="D18" s="30">
        <v>14428.6</v>
      </c>
      <c r="E18" s="30">
        <v>16288</v>
      </c>
      <c r="F18" s="30">
        <v>17621.2</v>
      </c>
      <c r="G18" s="30">
        <v>47257.4</v>
      </c>
      <c r="H18" s="30">
        <v>48284.5</v>
      </c>
      <c r="I18" s="30">
        <v>50071</v>
      </c>
      <c r="J18" s="30">
        <v>50071</v>
      </c>
      <c r="K18" s="79"/>
    </row>
    <row r="19" spans="1:11" s="6" customFormat="1" ht="92.45" customHeight="1" outlineLevel="1">
      <c r="A19" s="31" t="s">
        <v>7</v>
      </c>
      <c r="B19" s="27" t="s">
        <v>8</v>
      </c>
      <c r="C19" s="26" t="s">
        <v>125</v>
      </c>
      <c r="D19" s="30">
        <v>20707.400000000001</v>
      </c>
      <c r="E19" s="30">
        <v>23666.5</v>
      </c>
      <c r="F19" s="30">
        <v>29192.3</v>
      </c>
      <c r="G19" s="30">
        <v>59021.5</v>
      </c>
      <c r="H19" s="30">
        <v>71192.399999999994</v>
      </c>
      <c r="I19" s="30">
        <v>73826.5</v>
      </c>
      <c r="J19" s="30">
        <v>73826.5</v>
      </c>
      <c r="K19" s="79"/>
    </row>
    <row r="20" spans="1:11" s="6" customFormat="1" ht="92.45" customHeight="1" outlineLevel="1">
      <c r="A20" s="31" t="s">
        <v>135</v>
      </c>
      <c r="B20" s="27" t="s">
        <v>2</v>
      </c>
      <c r="C20" s="26" t="s">
        <v>125</v>
      </c>
      <c r="D20" s="30">
        <v>28184.3</v>
      </c>
      <c r="E20" s="30">
        <v>31076.15</v>
      </c>
      <c r="F20" s="30">
        <v>38720</v>
      </c>
      <c r="G20" s="30">
        <v>72640</v>
      </c>
      <c r="H20" s="30">
        <v>90430.8</v>
      </c>
      <c r="I20" s="30">
        <v>93776.7</v>
      </c>
      <c r="J20" s="30">
        <v>93776.7</v>
      </c>
      <c r="K20" s="79"/>
    </row>
    <row r="21" spans="1:11" s="6" customFormat="1" ht="92.45" customHeight="1" outlineLevel="1">
      <c r="A21" s="31" t="s">
        <v>9</v>
      </c>
      <c r="B21" s="27" t="s">
        <v>11</v>
      </c>
      <c r="C21" s="26" t="s">
        <v>125</v>
      </c>
      <c r="D21" s="30">
        <v>13899.4</v>
      </c>
      <c r="E21" s="30">
        <v>16795.8</v>
      </c>
      <c r="F21" s="30">
        <v>18692.5</v>
      </c>
      <c r="G21" s="30">
        <v>41088.400000000001</v>
      </c>
      <c r="H21" s="30">
        <v>52903.7</v>
      </c>
      <c r="I21" s="30">
        <v>55084.7</v>
      </c>
      <c r="J21" s="30">
        <v>55258.1</v>
      </c>
      <c r="K21" s="79"/>
    </row>
    <row r="22" spans="1:11" s="6" customFormat="1" ht="92.45" customHeight="1" outlineLevel="1">
      <c r="A22" s="31" t="s">
        <v>10</v>
      </c>
      <c r="B22" s="27" t="s">
        <v>12</v>
      </c>
      <c r="C22" s="26" t="s">
        <v>125</v>
      </c>
      <c r="D22" s="30">
        <v>16403.599999999999</v>
      </c>
      <c r="E22" s="30">
        <v>18171.7</v>
      </c>
      <c r="F22" s="30">
        <v>20304.7</v>
      </c>
      <c r="G22" s="30">
        <v>40375.9</v>
      </c>
      <c r="H22" s="30">
        <v>45362.2</v>
      </c>
      <c r="I22" s="30">
        <v>47042.3</v>
      </c>
      <c r="J22" s="30">
        <v>47042.3</v>
      </c>
      <c r="K22" s="79"/>
    </row>
    <row r="23" spans="1:11" s="6" customFormat="1" ht="19.5">
      <c r="A23" s="55"/>
      <c r="B23" s="77" t="s">
        <v>13</v>
      </c>
      <c r="C23" s="77"/>
      <c r="D23" s="77"/>
      <c r="E23" s="77"/>
      <c r="F23" s="77"/>
      <c r="G23" s="77"/>
      <c r="H23" s="77"/>
      <c r="I23" s="77"/>
      <c r="J23" s="77"/>
      <c r="K23" s="77"/>
    </row>
    <row r="24" spans="1:11" s="6" customFormat="1" ht="200.45" customHeight="1" outlineLevel="1">
      <c r="A24" s="31" t="s">
        <v>80</v>
      </c>
      <c r="B24" s="27" t="s">
        <v>14</v>
      </c>
      <c r="C24" s="28" t="s">
        <v>74</v>
      </c>
      <c r="D24" s="30">
        <v>61.35</v>
      </c>
      <c r="E24" s="29">
        <v>73.42</v>
      </c>
      <c r="F24" s="29">
        <v>73.8</v>
      </c>
      <c r="G24" s="29">
        <v>78.2</v>
      </c>
      <c r="H24" s="29">
        <v>74.53</v>
      </c>
      <c r="I24" s="29">
        <v>73.599999999999994</v>
      </c>
      <c r="J24" s="29">
        <v>71.69</v>
      </c>
      <c r="K24" s="58" t="s">
        <v>198</v>
      </c>
    </row>
    <row r="25" spans="1:11" s="6" customFormat="1" ht="210.75" customHeight="1" outlineLevel="1">
      <c r="A25" s="31" t="s">
        <v>15</v>
      </c>
      <c r="B25" s="27" t="s">
        <v>134</v>
      </c>
      <c r="C25" s="28" t="s">
        <v>74</v>
      </c>
      <c r="D25" s="30">
        <v>29.3</v>
      </c>
      <c r="E25" s="29">
        <v>26.17</v>
      </c>
      <c r="F25" s="29">
        <v>30.2</v>
      </c>
      <c r="G25" s="29">
        <v>26.54</v>
      </c>
      <c r="H25" s="29">
        <v>25.46</v>
      </c>
      <c r="I25" s="29">
        <v>26.39</v>
      </c>
      <c r="J25" s="29">
        <v>28.3</v>
      </c>
      <c r="K25" s="59" t="s">
        <v>199</v>
      </c>
    </row>
    <row r="26" spans="1:11" s="6" customFormat="1" ht="132.75" customHeight="1" outlineLevel="1">
      <c r="A26" s="31" t="s">
        <v>16</v>
      </c>
      <c r="B26" s="27" t="s">
        <v>17</v>
      </c>
      <c r="C26" s="28" t="s">
        <v>74</v>
      </c>
      <c r="D26" s="30">
        <v>0</v>
      </c>
      <c r="E26" s="29">
        <v>15</v>
      </c>
      <c r="F26" s="29">
        <v>2.5</v>
      </c>
      <c r="G26" s="29">
        <v>0</v>
      </c>
      <c r="H26" s="29">
        <v>0</v>
      </c>
      <c r="I26" s="29">
        <v>0</v>
      </c>
      <c r="J26" s="29">
        <v>0</v>
      </c>
      <c r="K26" s="36" t="s">
        <v>176</v>
      </c>
    </row>
    <row r="27" spans="1:11" s="6" customFormat="1" ht="19.5">
      <c r="A27" s="55"/>
      <c r="B27" s="77" t="s">
        <v>18</v>
      </c>
      <c r="C27" s="77"/>
      <c r="D27" s="77"/>
      <c r="E27" s="77"/>
      <c r="F27" s="77"/>
      <c r="G27" s="77"/>
      <c r="H27" s="77"/>
      <c r="I27" s="77"/>
      <c r="J27" s="77"/>
      <c r="K27" s="77"/>
    </row>
    <row r="28" spans="1:11" s="6" customFormat="1" ht="173.25" customHeight="1" outlineLevel="1">
      <c r="A28" s="31" t="s">
        <v>19</v>
      </c>
      <c r="B28" s="27" t="s">
        <v>20</v>
      </c>
      <c r="C28" s="28" t="s">
        <v>74</v>
      </c>
      <c r="D28" s="30">
        <v>99.56467662</v>
      </c>
      <c r="E28" s="29">
        <v>97.2</v>
      </c>
      <c r="F28" s="29">
        <v>98.99</v>
      </c>
      <c r="G28" s="29">
        <v>98.48</v>
      </c>
      <c r="H28" s="29">
        <v>98.1</v>
      </c>
      <c r="I28" s="29">
        <v>98.4</v>
      </c>
      <c r="J28" s="29">
        <v>98.6</v>
      </c>
      <c r="K28" s="37" t="s">
        <v>202</v>
      </c>
    </row>
    <row r="29" spans="1:11" s="6" customFormat="1" ht="136.5" customHeight="1" outlineLevel="1">
      <c r="A29" s="31" t="s">
        <v>21</v>
      </c>
      <c r="B29" s="27" t="s">
        <v>22</v>
      </c>
      <c r="C29" s="28" t="s">
        <v>74</v>
      </c>
      <c r="D29" s="28">
        <v>1.23</v>
      </c>
      <c r="E29" s="28">
        <v>4.0999999999999996</v>
      </c>
      <c r="F29" s="28">
        <v>1.52</v>
      </c>
      <c r="G29" s="28">
        <v>1.8</v>
      </c>
      <c r="H29" s="28">
        <v>1.4</v>
      </c>
      <c r="I29" s="28">
        <v>1.5</v>
      </c>
      <c r="J29" s="28">
        <v>1.5</v>
      </c>
      <c r="K29" s="27" t="s">
        <v>200</v>
      </c>
    </row>
    <row r="30" spans="1:11" s="6" customFormat="1" ht="105" customHeight="1" outlineLevel="1">
      <c r="A30" s="31" t="s">
        <v>23</v>
      </c>
      <c r="B30" s="27" t="s">
        <v>24</v>
      </c>
      <c r="C30" s="28" t="s">
        <v>74</v>
      </c>
      <c r="D30" s="28">
        <v>100</v>
      </c>
      <c r="E30" s="28">
        <v>100</v>
      </c>
      <c r="F30" s="28">
        <v>100</v>
      </c>
      <c r="G30" s="28">
        <v>78.569999999999993</v>
      </c>
      <c r="H30" s="28">
        <v>100</v>
      </c>
      <c r="I30" s="28">
        <v>100</v>
      </c>
      <c r="J30" s="28">
        <v>100</v>
      </c>
      <c r="K30" s="37" t="s">
        <v>179</v>
      </c>
    </row>
    <row r="31" spans="1:11" s="6" customFormat="1" ht="108.75" customHeight="1" outlineLevel="1">
      <c r="A31" s="31" t="s">
        <v>25</v>
      </c>
      <c r="B31" s="27" t="s">
        <v>26</v>
      </c>
      <c r="C31" s="28" t="s">
        <v>74</v>
      </c>
      <c r="D31" s="30">
        <v>0</v>
      </c>
      <c r="E31" s="29">
        <v>0</v>
      </c>
      <c r="F31" s="29">
        <v>0</v>
      </c>
      <c r="G31" s="29">
        <v>2.38</v>
      </c>
      <c r="H31" s="29">
        <v>2.38</v>
      </c>
      <c r="I31" s="29">
        <v>0</v>
      </c>
      <c r="J31" s="29">
        <v>0</v>
      </c>
      <c r="K31" s="52" t="s">
        <v>177</v>
      </c>
    </row>
    <row r="32" spans="1:11" s="6" customFormat="1" ht="94.5" customHeight="1" outlineLevel="1">
      <c r="A32" s="31" t="s">
        <v>83</v>
      </c>
      <c r="B32" s="27" t="s">
        <v>99</v>
      </c>
      <c r="C32" s="28" t="s">
        <v>74</v>
      </c>
      <c r="D32" s="30">
        <v>82.3</v>
      </c>
      <c r="E32" s="29">
        <v>83.3</v>
      </c>
      <c r="F32" s="29">
        <v>85.1</v>
      </c>
      <c r="G32" s="29">
        <v>85.84</v>
      </c>
      <c r="H32" s="29">
        <v>86</v>
      </c>
      <c r="I32" s="29">
        <v>86</v>
      </c>
      <c r="J32" s="29">
        <v>86</v>
      </c>
      <c r="K32" s="38" t="s">
        <v>178</v>
      </c>
    </row>
    <row r="33" spans="1:11" s="6" customFormat="1" ht="194.25" customHeight="1" outlineLevel="1">
      <c r="A33" s="31" t="s">
        <v>27</v>
      </c>
      <c r="B33" s="27" t="s">
        <v>28</v>
      </c>
      <c r="C33" s="28" t="s">
        <v>74</v>
      </c>
      <c r="D33" s="30">
        <v>2.06</v>
      </c>
      <c r="E33" s="29">
        <v>4.04</v>
      </c>
      <c r="F33" s="29">
        <v>4.9800000000000004</v>
      </c>
      <c r="G33" s="29">
        <v>5.0999999999999996</v>
      </c>
      <c r="H33" s="29">
        <v>6</v>
      </c>
      <c r="I33" s="29">
        <v>6</v>
      </c>
      <c r="J33" s="29">
        <v>6</v>
      </c>
      <c r="K33" s="61" t="s">
        <v>203</v>
      </c>
    </row>
    <row r="34" spans="1:11" s="7" customFormat="1" ht="189" customHeight="1" outlineLevel="2">
      <c r="A34" s="31" t="s">
        <v>103</v>
      </c>
      <c r="B34" s="27" t="s">
        <v>29</v>
      </c>
      <c r="C34" s="28" t="s">
        <v>129</v>
      </c>
      <c r="D34" s="30">
        <v>75.13</v>
      </c>
      <c r="E34" s="29">
        <v>75.02</v>
      </c>
      <c r="F34" s="29">
        <v>88.16</v>
      </c>
      <c r="G34" s="29">
        <v>104.11</v>
      </c>
      <c r="H34" s="29">
        <v>98.69</v>
      </c>
      <c r="I34" s="29">
        <v>106.22</v>
      </c>
      <c r="J34" s="29">
        <v>105.35</v>
      </c>
      <c r="K34" s="27" t="s">
        <v>188</v>
      </c>
    </row>
    <row r="35" spans="1:11" s="7" customFormat="1" ht="127.5" customHeight="1" outlineLevel="2">
      <c r="A35" s="31" t="s">
        <v>104</v>
      </c>
      <c r="B35" s="27" t="s">
        <v>30</v>
      </c>
      <c r="C35" s="28" t="s">
        <v>74</v>
      </c>
      <c r="D35" s="30">
        <v>86</v>
      </c>
      <c r="E35" s="29">
        <v>86</v>
      </c>
      <c r="F35" s="29">
        <v>86.3</v>
      </c>
      <c r="G35" s="29">
        <v>86.3</v>
      </c>
      <c r="H35" s="29">
        <v>86.6</v>
      </c>
      <c r="I35" s="29">
        <v>86.9</v>
      </c>
      <c r="J35" s="29">
        <v>87</v>
      </c>
      <c r="K35" s="37" t="s">
        <v>180</v>
      </c>
    </row>
    <row r="36" spans="1:11" s="6" customFormat="1" ht="19.5">
      <c r="A36" s="56"/>
      <c r="B36" s="77" t="s">
        <v>31</v>
      </c>
      <c r="C36" s="77"/>
      <c r="D36" s="77"/>
      <c r="E36" s="77"/>
      <c r="F36" s="77"/>
      <c r="G36" s="77"/>
      <c r="H36" s="77"/>
      <c r="I36" s="77"/>
      <c r="J36" s="77"/>
      <c r="K36" s="77"/>
    </row>
    <row r="37" spans="1:11" s="6" customFormat="1" ht="67.5" customHeight="1" outlineLevel="1">
      <c r="A37" s="31" t="s">
        <v>32</v>
      </c>
      <c r="B37" s="27" t="s">
        <v>33</v>
      </c>
      <c r="C37" s="28"/>
      <c r="D37" s="28"/>
      <c r="E37" s="39"/>
      <c r="F37" s="39"/>
      <c r="G37" s="39"/>
      <c r="H37" s="39"/>
      <c r="I37" s="39"/>
      <c r="J37" s="39"/>
      <c r="K37" s="40"/>
    </row>
    <row r="38" spans="1:11" s="6" customFormat="1" ht="46.5" customHeight="1" outlineLevel="1">
      <c r="A38" s="31" t="s">
        <v>34</v>
      </c>
      <c r="B38" s="27" t="s">
        <v>113</v>
      </c>
      <c r="C38" s="28" t="s">
        <v>74</v>
      </c>
      <c r="D38" s="30">
        <v>34</v>
      </c>
      <c r="E38" s="29">
        <v>33.799999999999997</v>
      </c>
      <c r="F38" s="29">
        <v>33.5</v>
      </c>
      <c r="G38" s="29">
        <v>33.6</v>
      </c>
      <c r="H38" s="29">
        <v>33.700000000000003</v>
      </c>
      <c r="I38" s="29">
        <v>33.700000000000003</v>
      </c>
      <c r="J38" s="29">
        <v>33.700000000000003</v>
      </c>
      <c r="K38" s="54" t="s">
        <v>181</v>
      </c>
    </row>
    <row r="39" spans="1:11" s="6" customFormat="1" ht="48.75" customHeight="1" outlineLevel="1">
      <c r="A39" s="31" t="s">
        <v>35</v>
      </c>
      <c r="B39" s="27" t="s">
        <v>114</v>
      </c>
      <c r="C39" s="28" t="s">
        <v>74</v>
      </c>
      <c r="D39" s="30">
        <v>34.380000000000003</v>
      </c>
      <c r="E39" s="29">
        <v>32.299999999999997</v>
      </c>
      <c r="F39" s="29">
        <v>32.299999999999997</v>
      </c>
      <c r="G39" s="29">
        <v>38.5</v>
      </c>
      <c r="H39" s="29">
        <v>38.5</v>
      </c>
      <c r="I39" s="29">
        <v>42.3</v>
      </c>
      <c r="J39" s="29">
        <v>42.3</v>
      </c>
      <c r="K39" s="27" t="s">
        <v>182</v>
      </c>
    </row>
    <row r="40" spans="1:11" s="6" customFormat="1" ht="48.75" customHeight="1" outlineLevel="1">
      <c r="A40" s="31" t="s">
        <v>36</v>
      </c>
      <c r="B40" s="27" t="s">
        <v>115</v>
      </c>
      <c r="C40" s="28" t="s">
        <v>74</v>
      </c>
      <c r="D40" s="30">
        <v>0</v>
      </c>
      <c r="E40" s="29">
        <v>0</v>
      </c>
      <c r="F40" s="29">
        <v>0</v>
      </c>
      <c r="G40" s="29">
        <v>0</v>
      </c>
      <c r="H40" s="29">
        <v>0</v>
      </c>
      <c r="I40" s="29">
        <v>0</v>
      </c>
      <c r="J40" s="29">
        <v>0</v>
      </c>
      <c r="K40" s="27" t="s">
        <v>183</v>
      </c>
    </row>
    <row r="41" spans="1:11" s="6" customFormat="1" ht="162" customHeight="1" outlineLevel="1">
      <c r="A41" s="31" t="s">
        <v>37</v>
      </c>
      <c r="B41" s="27" t="s">
        <v>38</v>
      </c>
      <c r="C41" s="28" t="s">
        <v>74</v>
      </c>
      <c r="D41" s="30">
        <v>48.27</v>
      </c>
      <c r="E41" s="29">
        <v>58.62</v>
      </c>
      <c r="F41" s="29">
        <v>31.03</v>
      </c>
      <c r="G41" s="29">
        <v>16.13</v>
      </c>
      <c r="H41" s="29">
        <v>32.35</v>
      </c>
      <c r="I41" s="29">
        <v>26.47</v>
      </c>
      <c r="J41" s="29">
        <v>26.47</v>
      </c>
      <c r="K41" s="63" t="s">
        <v>208</v>
      </c>
    </row>
    <row r="42" spans="1:11" s="6" customFormat="1" ht="136.5" customHeight="1" outlineLevel="1">
      <c r="A42" s="31" t="s">
        <v>39</v>
      </c>
      <c r="B42" s="27" t="s">
        <v>40</v>
      </c>
      <c r="C42" s="28" t="s">
        <v>74</v>
      </c>
      <c r="D42" s="30">
        <v>100</v>
      </c>
      <c r="E42" s="29">
        <v>50</v>
      </c>
      <c r="F42" s="29">
        <v>0</v>
      </c>
      <c r="G42" s="29">
        <v>0</v>
      </c>
      <c r="H42" s="29">
        <v>33.299999999999997</v>
      </c>
      <c r="I42" s="29">
        <v>0</v>
      </c>
      <c r="J42" s="29">
        <v>0</v>
      </c>
      <c r="K42" s="27" t="s">
        <v>186</v>
      </c>
    </row>
    <row r="43" spans="1:11" s="6" customFormat="1" ht="19.5">
      <c r="A43" s="55"/>
      <c r="B43" s="78" t="s">
        <v>41</v>
      </c>
      <c r="C43" s="78"/>
      <c r="D43" s="78"/>
      <c r="E43" s="78"/>
      <c r="F43" s="78"/>
      <c r="G43" s="78"/>
      <c r="H43" s="78"/>
      <c r="I43" s="78"/>
      <c r="J43" s="78"/>
      <c r="K43" s="78"/>
    </row>
    <row r="44" spans="1:11" s="6" customFormat="1" ht="137.25" customHeight="1" outlineLevel="1">
      <c r="A44" s="31" t="s">
        <v>42</v>
      </c>
      <c r="B44" s="27" t="s">
        <v>148</v>
      </c>
      <c r="C44" s="28" t="s">
        <v>74</v>
      </c>
      <c r="D44" s="28">
        <v>17.399999999999999</v>
      </c>
      <c r="E44" s="28">
        <v>22.63</v>
      </c>
      <c r="F44" s="28">
        <v>22.68</v>
      </c>
      <c r="G44" s="28">
        <v>26.43</v>
      </c>
      <c r="H44" s="28">
        <v>28.29</v>
      </c>
      <c r="I44" s="28">
        <v>29.69</v>
      </c>
      <c r="J44" s="28">
        <v>29.93</v>
      </c>
      <c r="K44" s="27" t="s">
        <v>187</v>
      </c>
    </row>
    <row r="45" spans="1:11" s="6" customFormat="1" ht="19.5">
      <c r="A45" s="55"/>
      <c r="B45" s="77" t="s">
        <v>43</v>
      </c>
      <c r="C45" s="77"/>
      <c r="D45" s="77"/>
      <c r="E45" s="77"/>
      <c r="F45" s="77"/>
      <c r="G45" s="77"/>
      <c r="H45" s="77"/>
      <c r="I45" s="77"/>
      <c r="J45" s="77"/>
      <c r="K45" s="77"/>
    </row>
    <row r="46" spans="1:11" s="6" customFormat="1" ht="66" customHeight="1" outlineLevel="1">
      <c r="A46" s="31" t="s">
        <v>105</v>
      </c>
      <c r="B46" s="27" t="s">
        <v>157</v>
      </c>
      <c r="C46" s="28" t="s">
        <v>127</v>
      </c>
      <c r="D46" s="41">
        <v>24.9</v>
      </c>
      <c r="E46" s="41">
        <v>24.53</v>
      </c>
      <c r="F46" s="41">
        <v>24.4</v>
      </c>
      <c r="G46" s="41">
        <v>24.52</v>
      </c>
      <c r="H46" s="41">
        <v>24.51</v>
      </c>
      <c r="I46" s="41">
        <v>24.37</v>
      </c>
      <c r="J46" s="41">
        <v>24.28</v>
      </c>
      <c r="K46" s="27" t="s">
        <v>184</v>
      </c>
    </row>
    <row r="47" spans="1:11" s="6" customFormat="1" ht="129" customHeight="1" outlineLevel="1">
      <c r="A47" s="31" t="s">
        <v>44</v>
      </c>
      <c r="B47" s="27" t="s">
        <v>158</v>
      </c>
      <c r="C47" s="28" t="s">
        <v>127</v>
      </c>
      <c r="D47" s="41">
        <v>0</v>
      </c>
      <c r="E47" s="41">
        <v>0</v>
      </c>
      <c r="F47" s="41">
        <v>0.02</v>
      </c>
      <c r="G47" s="41">
        <v>0</v>
      </c>
      <c r="H47" s="41">
        <v>0.01</v>
      </c>
      <c r="I47" s="41">
        <v>0</v>
      </c>
      <c r="J47" s="41">
        <v>0</v>
      </c>
      <c r="K47" s="63" t="s">
        <v>205</v>
      </c>
    </row>
    <row r="48" spans="1:11" s="6" customFormat="1" ht="138.75" customHeight="1" outlineLevel="1">
      <c r="A48" s="31" t="s">
        <v>87</v>
      </c>
      <c r="B48" s="27" t="s">
        <v>136</v>
      </c>
      <c r="C48" s="28" t="s">
        <v>47</v>
      </c>
      <c r="D48" s="28">
        <v>68.45</v>
      </c>
      <c r="E48" s="28">
        <v>1.9</v>
      </c>
      <c r="F48" s="28">
        <v>8.3699999999999992</v>
      </c>
      <c r="G48" s="28">
        <v>4.55</v>
      </c>
      <c r="H48" s="28">
        <v>4.58</v>
      </c>
      <c r="I48" s="28">
        <v>4.58</v>
      </c>
      <c r="J48" s="28">
        <v>4.58</v>
      </c>
      <c r="K48" s="62" t="s">
        <v>185</v>
      </c>
    </row>
    <row r="49" spans="1:11" s="6" customFormat="1" ht="117.75" customHeight="1" outlineLevel="1">
      <c r="A49" s="31" t="s">
        <v>45</v>
      </c>
      <c r="B49" s="27" t="s">
        <v>46</v>
      </c>
      <c r="C49" s="28" t="s">
        <v>47</v>
      </c>
      <c r="D49" s="41">
        <v>0</v>
      </c>
      <c r="E49" s="41">
        <v>0.02</v>
      </c>
      <c r="F49" s="41">
        <v>0</v>
      </c>
      <c r="G49" s="41">
        <v>0.05</v>
      </c>
      <c r="H49" s="41">
        <v>7.0000000000000007E-2</v>
      </c>
      <c r="I49" s="41">
        <v>7.0000000000000007E-2</v>
      </c>
      <c r="J49" s="41">
        <v>7.0000000000000007E-2</v>
      </c>
      <c r="K49" s="62" t="s">
        <v>204</v>
      </c>
    </row>
    <row r="50" spans="1:11" s="6" customFormat="1" ht="129.75" customHeight="1" outlineLevel="1">
      <c r="A50" s="26">
        <v>26</v>
      </c>
      <c r="B50" s="27" t="s">
        <v>0</v>
      </c>
      <c r="C50" s="28" t="s">
        <v>127</v>
      </c>
      <c r="D50" s="32">
        <v>3200</v>
      </c>
      <c r="E50" s="32">
        <v>6026</v>
      </c>
      <c r="F50" s="32">
        <v>1104</v>
      </c>
      <c r="G50" s="32">
        <v>1104</v>
      </c>
      <c r="H50" s="32">
        <v>1104</v>
      </c>
      <c r="I50" s="32">
        <v>1104</v>
      </c>
      <c r="J50" s="32">
        <v>1104</v>
      </c>
      <c r="K50" s="34"/>
    </row>
    <row r="51" spans="1:11" s="6" customFormat="1" ht="48" customHeight="1" outlineLevel="1">
      <c r="A51" s="31" t="s">
        <v>48</v>
      </c>
      <c r="B51" s="27" t="s">
        <v>85</v>
      </c>
      <c r="C51" s="28" t="s">
        <v>127</v>
      </c>
      <c r="D51" s="32">
        <v>0</v>
      </c>
      <c r="E51" s="32">
        <v>0</v>
      </c>
      <c r="F51" s="32">
        <v>0</v>
      </c>
      <c r="G51" s="32">
        <v>0</v>
      </c>
      <c r="H51" s="32">
        <v>0</v>
      </c>
      <c r="I51" s="32">
        <v>0</v>
      </c>
      <c r="J51" s="32">
        <v>0</v>
      </c>
      <c r="K51" s="27" t="s">
        <v>163</v>
      </c>
    </row>
    <row r="52" spans="1:11" s="6" customFormat="1" ht="85.5" customHeight="1" outlineLevel="1">
      <c r="A52" s="31" t="s">
        <v>49</v>
      </c>
      <c r="B52" s="27" t="s">
        <v>1</v>
      </c>
      <c r="C52" s="28" t="s">
        <v>127</v>
      </c>
      <c r="D52" s="32">
        <v>3200</v>
      </c>
      <c r="E52" s="32">
        <v>6026</v>
      </c>
      <c r="F52" s="32">
        <v>1104</v>
      </c>
      <c r="G52" s="32">
        <v>1104</v>
      </c>
      <c r="H52" s="32">
        <v>1104</v>
      </c>
      <c r="I52" s="32">
        <v>1104</v>
      </c>
      <c r="J52" s="32">
        <v>1104</v>
      </c>
      <c r="K52" s="27" t="s">
        <v>197</v>
      </c>
    </row>
    <row r="53" spans="1:11" s="6" customFormat="1" ht="19.5">
      <c r="A53" s="55"/>
      <c r="B53" s="77" t="s">
        <v>50</v>
      </c>
      <c r="C53" s="77"/>
      <c r="D53" s="77"/>
      <c r="E53" s="77"/>
      <c r="F53" s="77"/>
      <c r="G53" s="77"/>
      <c r="H53" s="77"/>
      <c r="I53" s="77"/>
      <c r="J53" s="77"/>
      <c r="K53" s="77"/>
    </row>
    <row r="54" spans="1:11" s="6" customFormat="1" ht="153" customHeight="1" outlineLevel="1">
      <c r="A54" s="31" t="s">
        <v>88</v>
      </c>
      <c r="B54" s="42" t="s">
        <v>51</v>
      </c>
      <c r="C54" s="43" t="s">
        <v>74</v>
      </c>
      <c r="D54" s="43">
        <v>98.85</v>
      </c>
      <c r="E54" s="43">
        <v>99.54</v>
      </c>
      <c r="F54" s="43">
        <v>99.54</v>
      </c>
      <c r="G54" s="43">
        <v>99.54</v>
      </c>
      <c r="H54" s="43">
        <v>99.53</v>
      </c>
      <c r="I54" s="43">
        <v>99.53</v>
      </c>
      <c r="J54" s="43">
        <v>99.53</v>
      </c>
      <c r="K54" s="27" t="s">
        <v>169</v>
      </c>
    </row>
    <row r="55" spans="1:11" s="6" customFormat="1" ht="324" customHeight="1" outlineLevel="1">
      <c r="A55" s="31" t="s">
        <v>89</v>
      </c>
      <c r="B55" s="44" t="s">
        <v>76</v>
      </c>
      <c r="C55" s="43" t="s">
        <v>74</v>
      </c>
      <c r="D55" s="43">
        <v>90.9</v>
      </c>
      <c r="E55" s="43">
        <v>91.7</v>
      </c>
      <c r="F55" s="43">
        <v>91.7</v>
      </c>
      <c r="G55" s="43">
        <v>92.31</v>
      </c>
      <c r="H55" s="43">
        <v>91.67</v>
      </c>
      <c r="I55" s="43">
        <v>91.67</v>
      </c>
      <c r="J55" s="43">
        <v>91.67</v>
      </c>
      <c r="K55" s="27" t="s">
        <v>192</v>
      </c>
    </row>
    <row r="56" spans="1:11" s="6" customFormat="1" ht="90" customHeight="1" outlineLevel="1">
      <c r="A56" s="31" t="s">
        <v>106</v>
      </c>
      <c r="B56" s="42" t="s">
        <v>121</v>
      </c>
      <c r="C56" s="43" t="s">
        <v>74</v>
      </c>
      <c r="D56" s="43">
        <v>100</v>
      </c>
      <c r="E56" s="43">
        <v>100</v>
      </c>
      <c r="F56" s="43">
        <v>100</v>
      </c>
      <c r="G56" s="43">
        <v>100</v>
      </c>
      <c r="H56" s="43">
        <v>100</v>
      </c>
      <c r="I56" s="43">
        <v>100</v>
      </c>
      <c r="J56" s="43">
        <v>100</v>
      </c>
      <c r="K56" s="27" t="s">
        <v>162</v>
      </c>
    </row>
    <row r="57" spans="1:11" s="6" customFormat="1" ht="256.5" customHeight="1" outlineLevel="1">
      <c r="A57" s="31" t="s">
        <v>107</v>
      </c>
      <c r="B57" s="42" t="s">
        <v>52</v>
      </c>
      <c r="C57" s="43" t="s">
        <v>74</v>
      </c>
      <c r="D57" s="45" t="s">
        <v>166</v>
      </c>
      <c r="E57" s="45" t="s">
        <v>167</v>
      </c>
      <c r="F57" s="43">
        <v>38.020000000000003</v>
      </c>
      <c r="G57" s="43">
        <v>67.36</v>
      </c>
      <c r="H57" s="43">
        <v>36.19</v>
      </c>
      <c r="I57" s="43">
        <v>36.19</v>
      </c>
      <c r="J57" s="43">
        <v>36.19</v>
      </c>
      <c r="K57" s="27" t="s">
        <v>189</v>
      </c>
    </row>
    <row r="58" spans="1:11" s="6" customFormat="1" ht="25.5" customHeight="1">
      <c r="A58" s="53"/>
      <c r="B58" s="80" t="s">
        <v>53</v>
      </c>
      <c r="C58" s="80"/>
      <c r="D58" s="80"/>
      <c r="E58" s="80"/>
      <c r="F58" s="80"/>
      <c r="G58" s="80"/>
      <c r="H58" s="80"/>
      <c r="I58" s="80"/>
      <c r="J58" s="80"/>
      <c r="K58" s="80"/>
    </row>
    <row r="59" spans="1:11" s="6" customFormat="1" ht="341.25" customHeight="1" outlineLevel="1">
      <c r="A59" s="31" t="s">
        <v>54</v>
      </c>
      <c r="B59" s="27" t="s">
        <v>112</v>
      </c>
      <c r="C59" s="28" t="s">
        <v>74</v>
      </c>
      <c r="D59" s="41">
        <v>81.900000000000006</v>
      </c>
      <c r="E59" s="41">
        <v>92.77</v>
      </c>
      <c r="F59" s="41">
        <v>51.44</v>
      </c>
      <c r="G59" s="41">
        <v>49.24</v>
      </c>
      <c r="H59" s="41">
        <v>54.11</v>
      </c>
      <c r="I59" s="41">
        <v>59.3</v>
      </c>
      <c r="J59" s="41">
        <v>61.04</v>
      </c>
      <c r="K59" s="27" t="s">
        <v>170</v>
      </c>
    </row>
    <row r="60" spans="1:11" s="6" customFormat="1" ht="127.5" customHeight="1" outlineLevel="1">
      <c r="A60" s="31" t="s">
        <v>55</v>
      </c>
      <c r="B60" s="27" t="s">
        <v>116</v>
      </c>
      <c r="C60" s="28" t="s">
        <v>74</v>
      </c>
      <c r="D60" s="41">
        <v>0</v>
      </c>
      <c r="E60" s="41">
        <v>0</v>
      </c>
      <c r="F60" s="41">
        <v>0</v>
      </c>
      <c r="G60" s="41">
        <v>0</v>
      </c>
      <c r="H60" s="41">
        <v>0</v>
      </c>
      <c r="I60" s="41">
        <v>0</v>
      </c>
      <c r="J60" s="41">
        <v>0</v>
      </c>
      <c r="K60" s="27" t="s">
        <v>159</v>
      </c>
    </row>
    <row r="61" spans="1:11" s="6" customFormat="1" ht="90" customHeight="1" outlineLevel="1">
      <c r="A61" s="31" t="s">
        <v>91</v>
      </c>
      <c r="B61" s="42" t="s">
        <v>171</v>
      </c>
      <c r="C61" s="43" t="s">
        <v>129</v>
      </c>
      <c r="D61" s="32">
        <v>7604.7</v>
      </c>
      <c r="E61" s="32">
        <v>0</v>
      </c>
      <c r="F61" s="32">
        <v>21173.3</v>
      </c>
      <c r="G61" s="32">
        <v>0</v>
      </c>
      <c r="H61" s="32">
        <v>0</v>
      </c>
      <c r="I61" s="32">
        <v>0</v>
      </c>
      <c r="J61" s="32">
        <v>0</v>
      </c>
      <c r="K61" s="27" t="s">
        <v>164</v>
      </c>
    </row>
    <row r="62" spans="1:11" s="6" customFormat="1" ht="147.75" customHeight="1" outlineLevel="1">
      <c r="A62" s="31" t="s">
        <v>92</v>
      </c>
      <c r="B62" s="27" t="s">
        <v>56</v>
      </c>
      <c r="C62" s="28" t="s">
        <v>74</v>
      </c>
      <c r="D62" s="41">
        <v>0</v>
      </c>
      <c r="E62" s="41">
        <v>0</v>
      </c>
      <c r="F62" s="41">
        <v>0</v>
      </c>
      <c r="G62" s="41">
        <v>0</v>
      </c>
      <c r="H62" s="41">
        <v>0</v>
      </c>
      <c r="I62" s="41">
        <v>0</v>
      </c>
      <c r="J62" s="41">
        <v>0</v>
      </c>
      <c r="K62" s="27" t="s">
        <v>161</v>
      </c>
    </row>
    <row r="63" spans="1:11" s="6" customFormat="1" ht="206.25" customHeight="1" outlineLevel="1">
      <c r="A63" s="31" t="s">
        <v>93</v>
      </c>
      <c r="B63" s="27" t="s">
        <v>72</v>
      </c>
      <c r="C63" s="28" t="s">
        <v>125</v>
      </c>
      <c r="D63" s="30">
        <v>2507.87</v>
      </c>
      <c r="E63" s="30">
        <v>2873.03</v>
      </c>
      <c r="F63" s="30">
        <v>3082.18</v>
      </c>
      <c r="G63" s="30">
        <v>3366.62</v>
      </c>
      <c r="H63" s="30">
        <v>4830.3999999999996</v>
      </c>
      <c r="I63" s="30">
        <v>5003.3</v>
      </c>
      <c r="J63" s="30">
        <v>4998.6000000000004</v>
      </c>
      <c r="K63" s="27" t="s">
        <v>193</v>
      </c>
    </row>
    <row r="64" spans="1:11" s="6" customFormat="1" ht="87.75" customHeight="1" outlineLevel="1">
      <c r="A64" s="31" t="s">
        <v>94</v>
      </c>
      <c r="B64" s="27" t="s">
        <v>57</v>
      </c>
      <c r="C64" s="28" t="s">
        <v>172</v>
      </c>
      <c r="D64" s="28">
        <v>1</v>
      </c>
      <c r="E64" s="28">
        <v>1</v>
      </c>
      <c r="F64" s="28">
        <v>1</v>
      </c>
      <c r="G64" s="28">
        <v>1</v>
      </c>
      <c r="H64" s="28">
        <v>1</v>
      </c>
      <c r="I64" s="28">
        <v>1</v>
      </c>
      <c r="J64" s="28">
        <v>1</v>
      </c>
      <c r="K64" s="27" t="s">
        <v>160</v>
      </c>
    </row>
    <row r="65" spans="1:11" s="6" customFormat="1" ht="126.75" customHeight="1" outlineLevel="1">
      <c r="A65" s="31" t="s">
        <v>95</v>
      </c>
      <c r="B65" s="27" t="s">
        <v>58</v>
      </c>
      <c r="C65" s="28" t="s">
        <v>75</v>
      </c>
      <c r="D65" s="28" t="s">
        <v>154</v>
      </c>
      <c r="E65" s="28" t="s">
        <v>154</v>
      </c>
      <c r="F65" s="28" t="s">
        <v>154</v>
      </c>
      <c r="G65" s="57">
        <v>62</v>
      </c>
      <c r="H65" s="28" t="s">
        <v>154</v>
      </c>
      <c r="I65" s="28" t="s">
        <v>154</v>
      </c>
      <c r="J65" s="28" t="s">
        <v>154</v>
      </c>
      <c r="K65" s="27" t="s">
        <v>196</v>
      </c>
    </row>
    <row r="66" spans="1:11" s="6" customFormat="1" ht="109.5" customHeight="1" outlineLevel="1">
      <c r="A66" s="31" t="s">
        <v>96</v>
      </c>
      <c r="B66" s="27" t="s">
        <v>122</v>
      </c>
      <c r="C66" s="28" t="s">
        <v>128</v>
      </c>
      <c r="D66" s="46">
        <v>176814</v>
      </c>
      <c r="E66" s="46">
        <v>177113</v>
      </c>
      <c r="F66" s="46">
        <v>178363</v>
      </c>
      <c r="G66" s="46">
        <v>177956</v>
      </c>
      <c r="H66" s="46">
        <v>177271</v>
      </c>
      <c r="I66" s="46">
        <v>177276</v>
      </c>
      <c r="J66" s="46">
        <v>177506</v>
      </c>
      <c r="K66" s="27" t="s">
        <v>191</v>
      </c>
    </row>
    <row r="67" spans="1:11" s="6" customFormat="1" ht="19.5">
      <c r="A67" s="55"/>
      <c r="B67" s="77" t="s">
        <v>59</v>
      </c>
      <c r="C67" s="77"/>
      <c r="D67" s="77"/>
      <c r="E67" s="77"/>
      <c r="F67" s="77"/>
      <c r="G67" s="77"/>
      <c r="H67" s="77"/>
      <c r="I67" s="77"/>
      <c r="J67" s="77"/>
      <c r="K67" s="77"/>
    </row>
    <row r="68" spans="1:11" s="6" customFormat="1" ht="39" outlineLevel="1">
      <c r="A68" s="31" t="s">
        <v>97</v>
      </c>
      <c r="B68" s="27" t="s">
        <v>117</v>
      </c>
      <c r="C68" s="47"/>
      <c r="D68" s="28"/>
      <c r="E68" s="39"/>
      <c r="F68" s="39"/>
      <c r="G68" s="39"/>
      <c r="H68" s="39"/>
      <c r="I68" s="39"/>
      <c r="J68" s="39"/>
      <c r="K68" s="40"/>
    </row>
    <row r="69" spans="1:11" s="6" customFormat="1" ht="72" customHeight="1" outlineLevel="1">
      <c r="A69" s="31" t="s">
        <v>61</v>
      </c>
      <c r="B69" s="42" t="s">
        <v>108</v>
      </c>
      <c r="C69" s="43" t="s">
        <v>165</v>
      </c>
      <c r="D69" s="48">
        <v>1648</v>
      </c>
      <c r="E69" s="48">
        <v>1529</v>
      </c>
      <c r="F69" s="48">
        <v>1545</v>
      </c>
      <c r="G69" s="48">
        <v>1517.5260000000001</v>
      </c>
      <c r="H69" s="48">
        <v>1517.5260000000001</v>
      </c>
      <c r="I69" s="48">
        <v>1517.5260000000001</v>
      </c>
      <c r="J69" s="48">
        <v>1517.5260000000001</v>
      </c>
      <c r="K69" s="79" t="s">
        <v>190</v>
      </c>
    </row>
    <row r="70" spans="1:11" s="6" customFormat="1" ht="77.25" customHeight="1" outlineLevel="1">
      <c r="A70" s="31" t="s">
        <v>62</v>
      </c>
      <c r="B70" s="42" t="s">
        <v>109</v>
      </c>
      <c r="C70" s="43" t="s">
        <v>118</v>
      </c>
      <c r="D70" s="30">
        <v>0.4</v>
      </c>
      <c r="E70" s="30">
        <v>0.4</v>
      </c>
      <c r="F70" s="30">
        <v>0.4</v>
      </c>
      <c r="G70" s="30">
        <v>0.4</v>
      </c>
      <c r="H70" s="30">
        <v>0.4</v>
      </c>
      <c r="I70" s="30">
        <v>0.4</v>
      </c>
      <c r="J70" s="30">
        <v>0.4</v>
      </c>
      <c r="K70" s="79"/>
    </row>
    <row r="71" spans="1:11" s="6" customFormat="1" ht="99" customHeight="1" outlineLevel="1">
      <c r="A71" s="31" t="s">
        <v>63</v>
      </c>
      <c r="B71" s="42" t="s">
        <v>110</v>
      </c>
      <c r="C71" s="43" t="s">
        <v>119</v>
      </c>
      <c r="D71" s="48">
        <v>48</v>
      </c>
      <c r="E71" s="48">
        <v>48.3</v>
      </c>
      <c r="F71" s="48">
        <v>41.7</v>
      </c>
      <c r="G71" s="48">
        <v>37.972999999999999</v>
      </c>
      <c r="H71" s="48">
        <v>35.314999999999998</v>
      </c>
      <c r="I71" s="48">
        <v>33.902000000000001</v>
      </c>
      <c r="J71" s="48">
        <v>33.223999999999997</v>
      </c>
      <c r="K71" s="79"/>
    </row>
    <row r="72" spans="1:11" s="6" customFormat="1" ht="107.25" customHeight="1" outlineLevel="1">
      <c r="A72" s="31" t="s">
        <v>64</v>
      </c>
      <c r="B72" s="42" t="s">
        <v>111</v>
      </c>
      <c r="C72" s="43" t="s">
        <v>119</v>
      </c>
      <c r="D72" s="48">
        <v>112.1</v>
      </c>
      <c r="E72" s="48">
        <v>110.73</v>
      </c>
      <c r="F72" s="48">
        <v>93.78</v>
      </c>
      <c r="G72" s="48">
        <v>81.819999999999993</v>
      </c>
      <c r="H72" s="48">
        <v>73.638000000000005</v>
      </c>
      <c r="I72" s="48">
        <v>68.483000000000004</v>
      </c>
      <c r="J72" s="48">
        <v>65.058000000000007</v>
      </c>
      <c r="K72" s="79"/>
    </row>
    <row r="73" spans="1:11" s="6" customFormat="1" ht="107.25" customHeight="1" outlineLevel="1">
      <c r="A73" s="31" t="s">
        <v>65</v>
      </c>
      <c r="B73" s="42" t="s">
        <v>60</v>
      </c>
      <c r="C73" s="43" t="s">
        <v>119</v>
      </c>
      <c r="D73" s="30">
        <v>0</v>
      </c>
      <c r="E73" s="30">
        <v>0</v>
      </c>
      <c r="F73" s="30">
        <v>0</v>
      </c>
      <c r="G73" s="30">
        <v>0</v>
      </c>
      <c r="H73" s="30">
        <v>0</v>
      </c>
      <c r="I73" s="30">
        <v>0</v>
      </c>
      <c r="J73" s="30">
        <v>0</v>
      </c>
      <c r="K73" s="79"/>
    </row>
    <row r="74" spans="1:11" s="6" customFormat="1" ht="58.5" outlineLevel="1">
      <c r="A74" s="31" t="s">
        <v>98</v>
      </c>
      <c r="B74" s="27" t="s">
        <v>120</v>
      </c>
      <c r="C74" s="28"/>
      <c r="D74" s="28"/>
      <c r="E74" s="39"/>
      <c r="F74" s="39"/>
      <c r="G74" s="39"/>
      <c r="H74" s="39"/>
      <c r="I74" s="39"/>
      <c r="J74" s="39"/>
      <c r="K74" s="40"/>
    </row>
    <row r="75" spans="1:11" s="6" customFormat="1" ht="75" customHeight="1" outlineLevel="1">
      <c r="A75" s="31" t="s">
        <v>67</v>
      </c>
      <c r="B75" s="27" t="s">
        <v>108</v>
      </c>
      <c r="C75" s="28" t="s">
        <v>66</v>
      </c>
      <c r="D75" s="48">
        <v>485.44</v>
      </c>
      <c r="E75" s="48">
        <v>394.61</v>
      </c>
      <c r="F75" s="48">
        <v>193.5</v>
      </c>
      <c r="G75" s="49">
        <v>182.69</v>
      </c>
      <c r="H75" s="49">
        <v>207.9</v>
      </c>
      <c r="I75" s="49">
        <v>207.89</v>
      </c>
      <c r="J75" s="49">
        <v>207.62</v>
      </c>
      <c r="K75" s="79" t="s">
        <v>209</v>
      </c>
    </row>
    <row r="76" spans="1:11" s="6" customFormat="1" ht="76.150000000000006" customHeight="1" outlineLevel="1">
      <c r="A76" s="31" t="s">
        <v>68</v>
      </c>
      <c r="B76" s="27" t="s">
        <v>109</v>
      </c>
      <c r="C76" s="28" t="s">
        <v>84</v>
      </c>
      <c r="D76" s="48">
        <v>0.41</v>
      </c>
      <c r="E76" s="48">
        <v>0.32</v>
      </c>
      <c r="F76" s="48">
        <v>0.38</v>
      </c>
      <c r="G76" s="50">
        <v>0.36</v>
      </c>
      <c r="H76" s="50">
        <v>0.35</v>
      </c>
      <c r="I76" s="50">
        <v>0.33</v>
      </c>
      <c r="J76" s="50">
        <v>0.33</v>
      </c>
      <c r="K76" s="79"/>
    </row>
    <row r="77" spans="1:11" s="6" customFormat="1" ht="76.900000000000006" customHeight="1" outlineLevel="1">
      <c r="A77" s="31" t="s">
        <v>69</v>
      </c>
      <c r="B77" s="27" t="s">
        <v>110</v>
      </c>
      <c r="C77" s="28" t="s">
        <v>126</v>
      </c>
      <c r="D77" s="48">
        <v>5.55</v>
      </c>
      <c r="E77" s="48">
        <v>4.47</v>
      </c>
      <c r="F77" s="48">
        <v>2.85</v>
      </c>
      <c r="G77" s="50">
        <v>3.17</v>
      </c>
      <c r="H77" s="50">
        <v>4.3099999999999996</v>
      </c>
      <c r="I77" s="50">
        <v>4.3099999999999996</v>
      </c>
      <c r="J77" s="50">
        <v>4.3</v>
      </c>
      <c r="K77" s="79"/>
    </row>
    <row r="78" spans="1:11" s="6" customFormat="1" ht="76.900000000000006" customHeight="1" outlineLevel="1">
      <c r="A78" s="31" t="s">
        <v>70</v>
      </c>
      <c r="B78" s="27" t="s">
        <v>111</v>
      </c>
      <c r="C78" s="28" t="s">
        <v>126</v>
      </c>
      <c r="D78" s="48">
        <v>14.72</v>
      </c>
      <c r="E78" s="48">
        <v>13.79</v>
      </c>
      <c r="F78" s="48">
        <v>8.34</v>
      </c>
      <c r="G78" s="50">
        <v>7.76</v>
      </c>
      <c r="H78" s="50">
        <v>9.6999999999999993</v>
      </c>
      <c r="I78" s="50">
        <v>9.6999999999999993</v>
      </c>
      <c r="J78" s="50">
        <v>9.69</v>
      </c>
      <c r="K78" s="79"/>
    </row>
    <row r="79" spans="1:11" s="6" customFormat="1" ht="88.5" customHeight="1" outlineLevel="1">
      <c r="A79" s="31" t="s">
        <v>71</v>
      </c>
      <c r="B79" s="27" t="s">
        <v>60</v>
      </c>
      <c r="C79" s="28" t="s">
        <v>126</v>
      </c>
      <c r="D79" s="30">
        <v>0</v>
      </c>
      <c r="E79" s="30">
        <v>0</v>
      </c>
      <c r="F79" s="30">
        <v>0</v>
      </c>
      <c r="G79" s="51">
        <v>0</v>
      </c>
      <c r="H79" s="51">
        <v>0</v>
      </c>
      <c r="I79" s="51">
        <v>0</v>
      </c>
      <c r="J79" s="51">
        <v>0</v>
      </c>
      <c r="K79" s="79"/>
    </row>
    <row r="81" spans="1:191">
      <c r="A81" s="10"/>
      <c r="B81" s="7"/>
      <c r="GF81" s="11"/>
      <c r="GI81" s="6"/>
    </row>
    <row r="82" spans="1:191">
      <c r="A82" s="10"/>
    </row>
    <row r="83" spans="1:191">
      <c r="A83" s="10"/>
      <c r="B83" s="7"/>
      <c r="GF83" s="11"/>
      <c r="GI83" s="6"/>
    </row>
  </sheetData>
  <customSheetViews>
    <customSheetView guid="{C470AE88-F675-4733-A102-20F335EA45FA}" scale="60" showPageBreaks="1" view="pageBreakPreview">
      <pane xSplit="10" ySplit="6" topLeftCell="K73" activePane="bottomRight" state="frozen"/>
      <selection pane="bottomRight" activeCell="J77" sqref="J77"/>
      <rowBreaks count="4" manualBreakCount="4">
        <brk id="22" max="16383" man="1"/>
        <brk id="35" max="16383" man="1"/>
        <brk id="54" max="16383" man="1"/>
        <brk id="63" max="16383" man="1"/>
      </rowBreaks>
      <pageMargins left="0.19685039370078741" right="0.19685039370078741" top="0.47244094488188981" bottom="0.27559055118110237" header="0.43307086614173229" footer="0.19685039370078741"/>
      <printOptions horizontalCentered="1"/>
      <pageSetup paperSize="9" scale="31" orientation="landscape" r:id="rId1"/>
      <headerFooter>
        <oddFooter>&amp;C&amp;P</oddFooter>
      </headerFooter>
    </customSheetView>
    <customSheetView guid="{31FF6708-248A-4AE3-9016-60A4F186DC15}" scale="60" showPageBreaks="1" view="pageBreakPreview">
      <pane xSplit="10" ySplit="6" topLeftCell="K53" activePane="bottomRight" state="frozen"/>
      <selection pane="bottomRight" activeCell="K17" sqref="K17:K22"/>
      <rowBreaks count="2" manualBreakCount="2">
        <brk id="22" max="16383" man="1"/>
        <brk id="52" max="16383" man="1"/>
      </rowBreaks>
      <pageMargins left="0.15748031496062992" right="0.15748031496062992" top="0.47244094488188981" bottom="0.27559055118110237" header="0.43307086614173229" footer="0.19685039370078741"/>
      <printOptions horizontalCentered="1"/>
      <pageSetup paperSize="9" scale="32" fitToHeight="5" orientation="landscape" r:id="rId2"/>
      <headerFooter>
        <oddFooter>&amp;C&amp;P</oddFooter>
      </headerFooter>
    </customSheetView>
    <customSheetView guid="{2F25E228-EEB0-48E6-BBF0-3C1BDA5E4C8C}" scale="80" showPageBreaks="1" view="pageBreakPreview">
      <pane xSplit="10" ySplit="6" topLeftCell="K43" activePane="bottomRight" state="frozen"/>
      <selection pane="bottomRight" activeCell="K34" sqref="K34"/>
      <rowBreaks count="8" manualBreakCount="8">
        <brk id="18" max="10" man="1"/>
        <brk id="22" max="10" man="1"/>
        <brk id="33" max="10" man="1"/>
        <brk id="35" max="10" man="1"/>
        <brk id="49" max="10" man="1"/>
        <brk id="53" max="10" man="1"/>
        <brk id="59" max="10" man="1"/>
        <brk id="71" max="10" man="1"/>
      </rowBreaks>
      <pageMargins left="0.19685039370078741" right="0.19685039370078741" top="0.56000000000000005" bottom="0.26" header="0.51181102362204722" footer="0.19685039370078741"/>
      <printOptions horizontalCentered="1"/>
      <pageSetup paperSize="9" scale="47" orientation="landscape" r:id="rId3"/>
      <headerFooter alignWithMargins="0">
        <oddHeader>&amp;C&amp;P</oddHeader>
      </headerFooter>
    </customSheetView>
    <customSheetView guid="{742A8297-6AC7-4CC9-9F80-A9926D92A07A}" scale="80" showPageBreaks="1" printArea="1" view="pageBreakPreview">
      <pane xSplit="10" ySplit="6" topLeftCell="K10" activePane="bottomRight" state="frozen"/>
      <selection pane="bottomRight" activeCell="B46" sqref="B46:K52"/>
      <rowBreaks count="10" manualBreakCount="10">
        <brk id="18" max="10" man="1"/>
        <brk id="22" max="10" man="1"/>
        <brk id="32" max="10" man="1"/>
        <brk id="35" max="10" man="1"/>
        <brk id="49" max="10" man="1"/>
        <brk id="53" max="10" man="1"/>
        <brk id="58" max="10" man="1"/>
        <brk id="59" max="10" man="1"/>
        <brk id="70" max="10" man="1"/>
        <brk id="71" max="10" man="1"/>
      </rowBreaks>
      <pageMargins left="0.19685039370078741" right="0.19685039370078741" top="0.56000000000000005" bottom="0.26" header="0.51181102362204722" footer="0.19685039370078741"/>
      <printOptions horizontalCentered="1"/>
      <pageSetup paperSize="9" scale="47" orientation="landscape" r:id="rId4"/>
      <headerFooter alignWithMargins="0">
        <oddHeader>&amp;C&amp;P</oddHeader>
      </headerFooter>
    </customSheetView>
    <customSheetView guid="{CBC9AEC2-C1CE-40D3-BCE9-D24E1F4DB225}" scale="25" showPageBreaks="1" view="pageBreakPreview">
      <pane xSplit="10" ySplit="6" topLeftCell="K67" activePane="bottomRight" state="frozen"/>
      <selection pane="bottomRight" activeCell="AE75" sqref="AE75"/>
      <rowBreaks count="2" manualBreakCount="2">
        <brk id="22" max="16383" man="1"/>
        <brk id="52" max="16383" man="1"/>
      </rowBreaks>
      <pageMargins left="0.15748031496062992" right="0.15748031496062992" top="0.47244094488188981" bottom="0.27559055118110237" header="0.43307086614173229" footer="0.15748031496062992"/>
      <printOptions horizontalCentered="1"/>
      <pageSetup paperSize="9" scale="33" fitToHeight="6" orientation="landscape" r:id="rId5"/>
      <headerFooter>
        <oddFooter>&amp;C&amp;P</oddFooter>
      </headerFooter>
    </customSheetView>
  </customSheetViews>
  <mergeCells count="20">
    <mergeCell ref="K17:K22"/>
    <mergeCell ref="B8:K8"/>
    <mergeCell ref="C5:C6"/>
    <mergeCell ref="B5:B6"/>
    <mergeCell ref="K5:K6"/>
    <mergeCell ref="A1:K1"/>
    <mergeCell ref="A2:K2"/>
    <mergeCell ref="A3:K3"/>
    <mergeCell ref="H5:J5"/>
    <mergeCell ref="D5:F5"/>
    <mergeCell ref="K75:K79"/>
    <mergeCell ref="K69:K73"/>
    <mergeCell ref="B53:K53"/>
    <mergeCell ref="B58:K58"/>
    <mergeCell ref="B67:K67"/>
    <mergeCell ref="B23:K23"/>
    <mergeCell ref="B27:K27"/>
    <mergeCell ref="B36:K36"/>
    <mergeCell ref="B43:K43"/>
    <mergeCell ref="B45:K45"/>
  </mergeCells>
  <phoneticPr fontId="3" type="noConversion"/>
  <printOptions horizontalCentered="1"/>
  <pageMargins left="0.19685039370078741" right="0.19685039370078741" top="0.47244094488188981" bottom="0.27559055118110237" header="0.43307086614173229" footer="0.19685039370078741"/>
  <pageSetup paperSize="9" scale="31" orientation="landscape" r:id="rId6"/>
  <headerFooter>
    <oddFooter>&amp;C&amp;P</oddFooter>
  </headerFooter>
  <rowBreaks count="4" manualBreakCount="4">
    <brk id="22" max="16383" man="1"/>
    <brk id="35" max="16383" man="1"/>
    <brk id="54" max="16383" man="1"/>
    <brk id="63" max="16383" man="1"/>
  </rowBreaks>
  <ignoredErrors>
    <ignoredError sqref="A11 A54:A57 A48 A14:A15 A28:A35 A41:A42 A46 A44 A24:A26 A59:A66 A37 A74 A68" numberStoredAsText="1"/>
    <ignoredError sqref="A20" twoDigitTextYear="1"/>
  </ignoredError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vt:lpstr>
      <vt:lpstr>Показатели</vt:lpstr>
      <vt:lpstr>Показатели!Заголовки_для_печати</vt:lpstr>
      <vt:lpstr>Титул!Область_печати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malygina</dc:creator>
  <cp:lastModifiedBy>Sarmukov</cp:lastModifiedBy>
  <cp:lastPrinted>2014-04-30T07:24:09Z</cp:lastPrinted>
  <dcterms:created xsi:type="dcterms:W3CDTF">2008-09-19T06:20:42Z</dcterms:created>
  <dcterms:modified xsi:type="dcterms:W3CDTF">2014-06-18T08:42:47Z</dcterms:modified>
</cp:coreProperties>
</file>